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130" windowHeight="11445"/>
  </bookViews>
  <sheets>
    <sheet name="Доходы 2018" sheetId="1" r:id="rId1"/>
  </sheets>
  <definedNames>
    <definedName name="Z_389D9002_B159_466B_9DF6_B698B38C0892_.wvu.PrintTitles" localSheetId="0" hidden="1">'Доходы 2018'!$8:$8</definedName>
    <definedName name="Z_389D9002_B159_466B_9DF6_B698B38C0892_.wvu.Rows" localSheetId="0" hidden="1">'Доходы 2018'!#REF!,'Доходы 2018'!#REF!,'Доходы 2018'!#REF!,'Доходы 2018'!$45:$45,'Доходы 2018'!#REF!,'Доходы 2018'!#REF!</definedName>
    <definedName name="_xlnm.Print_Titles" localSheetId="0">'Доходы 2018'!$8:$8</definedName>
    <definedName name="_xlnm.Print_Area" localSheetId="0">'Доходы 2018'!$A$1:$D$107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/>
  <c r="C53" s="1"/>
  <c r="E67"/>
  <c r="C80"/>
  <c r="E66"/>
  <c r="C69" l="1"/>
  <c r="C68" s="1"/>
  <c r="E95"/>
  <c r="E96"/>
  <c r="E97"/>
  <c r="C98"/>
  <c r="E102"/>
  <c r="E65"/>
  <c r="C40" l="1"/>
  <c r="C51"/>
  <c r="C48" s="1"/>
  <c r="C11" l="1"/>
  <c r="E81" l="1"/>
  <c r="E61"/>
  <c r="C22"/>
  <c r="D22"/>
  <c r="E101" l="1"/>
  <c r="E100"/>
  <c r="E99"/>
  <c r="E98"/>
  <c r="E94"/>
  <c r="E91"/>
  <c r="E90"/>
  <c r="E89"/>
  <c r="E88"/>
  <c r="E87"/>
  <c r="E86"/>
  <c r="E85"/>
  <c r="E84"/>
  <c r="E83"/>
  <c r="E82"/>
  <c r="E93"/>
  <c r="E92"/>
  <c r="E80"/>
  <c r="E79"/>
  <c r="E78"/>
  <c r="E77"/>
  <c r="E76"/>
  <c r="E75"/>
  <c r="E74"/>
  <c r="E73"/>
  <c r="E72"/>
  <c r="E71"/>
  <c r="E70"/>
  <c r="E64"/>
  <c r="E63"/>
  <c r="E62"/>
  <c r="E60"/>
  <c r="E59"/>
  <c r="D57"/>
  <c r="E55"/>
  <c r="E52"/>
  <c r="E50"/>
  <c r="E49"/>
  <c r="D48"/>
  <c r="C47"/>
  <c r="E41"/>
  <c r="C41"/>
  <c r="E38"/>
  <c r="C38"/>
  <c r="E32"/>
  <c r="C32"/>
  <c r="E28"/>
  <c r="C28"/>
  <c r="E24"/>
  <c r="E19"/>
  <c r="C19"/>
  <c r="E14"/>
  <c r="C14"/>
  <c r="C10" l="1"/>
  <c r="E69"/>
  <c r="E68"/>
  <c r="C26"/>
  <c r="C25" s="1"/>
  <c r="E57"/>
  <c r="D53"/>
  <c r="E53" s="1"/>
  <c r="E25"/>
  <c r="E48"/>
  <c r="E10"/>
  <c r="C9" l="1"/>
  <c r="E9"/>
  <c r="D47"/>
  <c r="D46" s="1"/>
  <c r="C46"/>
  <c r="C103" l="1"/>
  <c r="E46"/>
  <c r="E47"/>
  <c r="E103" l="1"/>
</calcChain>
</file>

<file path=xl/sharedStrings.xml><?xml version="1.0" encoding="utf-8"?>
<sst xmlns="http://schemas.openxmlformats.org/spreadsheetml/2006/main" count="196" uniqueCount="192">
  <si>
    <t>(тыс.руб.)</t>
  </si>
  <si>
    <t>Код</t>
  </si>
  <si>
    <t>Наименование показателей</t>
  </si>
  <si>
    <t>уточненный в декабре 2016</t>
  </si>
  <si>
    <t>отклонение</t>
  </si>
  <si>
    <t>5=4-3</t>
  </si>
  <si>
    <t>НАЛОГОВЫЕ И НЕНАЛОГОВЫЕ  ДОХОДЫ</t>
  </si>
  <si>
    <t>НАЛОГОВЫЕ ДОХОДЫ</t>
  </si>
  <si>
    <t xml:space="preserve">Налог на доходы физических лиц 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</si>
  <si>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</si>
  <si>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</si>
  <si>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</si>
  <si>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182 1 05 01000 01 0000 110</t>
  </si>
  <si>
    <t>Налог, взимаемый в связи с применением упрощенной системы налогообложения</t>
  </si>
  <si>
    <t>182 1 05 02000 02 0000 110</t>
  </si>
  <si>
    <t>Единый налог на вмененный доход для отдельных видов деятельности</t>
  </si>
  <si>
    <t>182 1 05 03000 01 0000 110</t>
  </si>
  <si>
    <t xml:space="preserve">Единый сельскохозяйственный налог </t>
  </si>
  <si>
    <t>182 1 05 04010 02 0000 110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</si>
  <si>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</si>
  <si>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</si>
  <si>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</si>
  <si>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182 1 06 01000 04 0000 110</t>
  </si>
  <si>
    <t>Налог на имущество физических лиц</t>
  </si>
  <si>
    <t>Земельный налог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</si>
  <si>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</si>
  <si>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</si>
  <si>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</si>
  <si>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</si>
  <si>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 в государственной и муниципальной собственности</t>
  </si>
  <si>
    <t>909 1 11 01040 04 0000 120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</si>
  <si>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</si>
  <si>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Арендная плата за землю - всего</t>
  </si>
  <si>
    <t>909 1 11 05012 04 0000 120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</si>
  <si>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 аренды указанных земельных участков</t>
  </si>
  <si>
    <t>909 1 11 05024 04 0000 120</t>
  </si>
  <si>
    <t>Доходы, получаемые в виде арендной платы за земельные участки,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</si>
  <si>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909 1 11 07014 04 0000 120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</si>
  <si>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</si>
  <si>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</si>
  <si>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 бюджетных и автономных учреждений, а также имущества муниципальных унитарных предприятий, в том числе казенных) </t>
  </si>
  <si>
    <t>909 1 11 09044 04 0001 120</t>
  </si>
  <si>
    <t>Прочие поступления от использования имущества, находящегося в собственности городских округов (аренда помещений нежилого фонда)</t>
  </si>
  <si>
    <t>952 1 11 09044 04 0002 120</t>
  </si>
  <si>
    <t>Прочие поступления от использования имущества, находящегося в собственности городских округов (плата за наем жилых помещений)</t>
  </si>
  <si>
    <t>909 1 11 09044 04 0003 120</t>
  </si>
  <si>
    <t>Прочие поступления от использования имущества, находящегося в собственности городских округов (аренда сетей инженерно-технического обеспечения)</t>
  </si>
  <si>
    <t>909 1 11 09044 04 0004 120</t>
  </si>
  <si>
    <t>Прочие поступления от использования имущества, находящегося в собственности городских округов (аренда движимого имущества)</t>
  </si>
  <si>
    <t>909 1 11 09044 04 0005 120</t>
  </si>
  <si>
    <t>Прочие поступления от использования имущества, находящегося в собственности городских округов (плата за установку и эксплуатацию рекламных конструкций)</t>
  </si>
  <si>
    <t>000 1 12 00000 00 0000 000</t>
  </si>
  <si>
    <t>Платежи при пользовании природными ресурсами</t>
  </si>
  <si>
    <t>048 1 12 01000 01 0000 120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</si>
  <si>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</si>
  <si>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</si>
  <si>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</si>
  <si>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000 1 14 00000 00 0000 000</t>
  </si>
  <si>
    <t>Доходы от продажи материальных и нематериальных активов</t>
  </si>
  <si>
    <t>909 1 14 02043 04 0000 410</t>
  </si>
  <si>
    <t>Доходы от реализации иного имущества, находящегося в собственности городских округов (за исключением  имущества муниципальных  бюджетных и автономных учреждений, а также имущества  муниципальных унитарных предприятий, в том числе казенных), в части реализации основных средств по указанному имуществу</t>
  </si>
  <si>
    <t>909 1 14 06012 04 0000 430</t>
  </si>
  <si>
    <t>Доходы от продажи земельных участков, государственная собственность 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</si>
  <si>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</si>
  <si>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</si>
  <si>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</si>
  <si>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</si>
  <si>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</si>
  <si>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</si>
  <si>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</si>
  <si>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</si>
  <si>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 муниципальных районов (городских округов) из областного фонда финансовой поддержки муниципальных районов (городских округов)</t>
  </si>
  <si>
    <t>Дотации на выравнивание бюджетной обеспеченности поселений из областного фонда финансовой поддержки поселений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</si>
  <si>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</si>
  <si>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Прочие субсидии бюджетам городских округов</t>
  </si>
  <si>
    <t>Субсидии на создание условий для управления многоквартирными домами</t>
  </si>
  <si>
    <t>Субсидии на организацию отдыха детей в каникулярное время</t>
  </si>
  <si>
    <t>Субсидии на обеспечение условий для развития физической культуры и массового спорта</t>
  </si>
  <si>
    <t>Субсидии на стимулирующие выплаты в муниципальных организациях дополнительного образования Томской области</t>
  </si>
  <si>
    <t>Субвенции бюджетам субъектов Российской Федерации и муниципальных образований</t>
  </si>
  <si>
    <t>Субвенции бюджетам городских округов на выполнение передаваемых полномочий субъектов Российской Федерации, всего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</si>
  <si>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мунициальных общеобразовательных организациях в Томской области, обеспечение дополнительного образования детей в муниципальных общеобразовательных организациях в Томской области</t>
  </si>
  <si>
    <t>Субвенции на осуществление отдельных государственных полномочий по регулированию численности безнадзорных животных (на осуществление управленческих функций органами местного самоуправления)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</si>
  <si>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</si>
  <si>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</si>
  <si>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</si>
  <si>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Субвенции на осуществление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</si>
  <si>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>Субвенции на 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</si>
  <si>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>Субвенции 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 продолжающих обучение в муниципальных общеобразовательных организациях</t>
  </si>
  <si>
    <t>Субвенции на содержание приемных семей, включающее в себя денежные средства приемным семьям на содержание детей и ежемесячную выплату вознаграждения, причитающегося приемным родителям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</si>
  <si>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осуществление управленческих функций органами местного самоуправления) 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</si>
  <si>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</si>
  <si>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 xml:space="preserve">Субвенции на осуществление отдельных государственных полномочий по 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  </t>
  </si>
  <si>
    <t>Иные межбюджетные трансферты</t>
  </si>
  <si>
    <t xml:space="preserve">Иные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  </t>
  </si>
  <si>
    <t>Иные межбюджетные трансферты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</si>
  <si>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Иные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</si>
  <si>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ВСЕГО ДОХОДОВ ПО ЗАТО СЕВЕРСК</t>
  </si>
  <si>
    <t xml:space="preserve">Субсидии на создание дополнительных мест во вновь построенных образовательных организациях с использованием механизма государственно-частного партнерства в рамках государственной программы "Развитие образования в Томской области" </t>
  </si>
  <si>
    <t>Субвенции на обеспечение одеждой, обувью, мягким инвентарем, оборудованием 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организаций, находящихся (находившихся) под опекой (попечительством) или в приемных семьях, и выпускников частных общеобразовательных организаций, находящихся (находившихся) под опекой (попечительством), в приемных семьях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</si>
  <si>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</si>
  <si>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 xml:space="preserve">Субвенции на осуществление отдельных государственных полномочий по регистрации коллективных договоров </t>
  </si>
  <si>
    <t xml:space="preserve">Субвенции на осуществление отдельных государственных полномочий по созданию и обеспечению деятельности административных комиссий в Томской области </t>
  </si>
  <si>
    <t>Субвенции на осуществление отдельных государственных полномочий по регулированию численности безнадзорных животных (на проведение мероприятий по регулированию численности безнадзорных животных)</t>
  </si>
  <si>
    <t>903 2 02 15001 04 0034 151</t>
  </si>
  <si>
    <t>903 2 02 15001 04 0035 151</t>
  </si>
  <si>
    <t>903 2 02 15010 04 0000 151</t>
  </si>
  <si>
    <t>902 2 02 35082 04 0240 151</t>
  </si>
  <si>
    <t>Дотации бюджетам бюджетной системы Российской Федерации</t>
  </si>
  <si>
    <t>000 2 02 10000 00 0000 151</t>
  </si>
  <si>
    <t>Субсидии бюджетам бюджетной системы Российской Федерации (межбюджетные субсидии)</t>
  </si>
  <si>
    <t>000 2 02 20000 00 0000 151</t>
  </si>
  <si>
    <t>000 2 02 30000 00 0000 151</t>
  </si>
  <si>
    <t>000 2 02 40000 00 0000 151</t>
  </si>
  <si>
    <t>907 2 02 49999 04 0025 151</t>
  </si>
  <si>
    <t>902 2 02 49999 04 0027 151</t>
  </si>
  <si>
    <t>907 2 02 49999 04 0029 151</t>
  </si>
  <si>
    <t>909 2 02 20077 04 0037 151</t>
  </si>
  <si>
    <t>000 2 02 29999 04 0000 151</t>
  </si>
  <si>
    <t>952 2 02 29999 04 0007 151</t>
  </si>
  <si>
    <t>904 2 02 29999 04 0011 151</t>
  </si>
  <si>
    <t>904 2 02 29999 04 0018 151</t>
  </si>
  <si>
    <t>907 2 02 29999 04 0033 151</t>
  </si>
  <si>
    <t>904 2 02 29999 04 0038 151</t>
  </si>
  <si>
    <t>904 2 02 29999 04 0042 151</t>
  </si>
  <si>
    <t>907 2 02 29999 04 0042 151</t>
  </si>
  <si>
    <t>000 2 02 30024 04 0000 151</t>
  </si>
  <si>
    <t>907 2 02 30024 04 0010 151</t>
  </si>
  <si>
    <t>907 2 02 30024 04 0015 151</t>
  </si>
  <si>
    <t>952 2 02 30024 04 0021 151</t>
  </si>
  <si>
    <t>952 2 02 30024 04 0022 151</t>
  </si>
  <si>
    <t>904 2 02 30024 04 0030 151</t>
  </si>
  <si>
    <t>907 2 02 30024 04 0030 151</t>
  </si>
  <si>
    <t>902 2 02 30024 04 0040 151</t>
  </si>
  <si>
    <t>902 2 02 30024 04 0060 151</t>
  </si>
  <si>
    <t>902 2 02 30024 04 0070 151</t>
  </si>
  <si>
    <t>902 2 02 30024 04 0080 151</t>
  </si>
  <si>
    <t>902 2 02 30024 04 0101 151</t>
  </si>
  <si>
    <t>954 2 02 30024 04 0120 151</t>
  </si>
  <si>
    <t>954 2 02 30024 04 0121 151</t>
  </si>
  <si>
    <t>907 2 02 30024 04 0150 151</t>
  </si>
  <si>
    <t>902 2 02 30024 04 0160 151</t>
  </si>
  <si>
    <t>902 2 02 30024 04 0170 151</t>
  </si>
  <si>
    <t>954 2 02 30024 04 0170 151</t>
  </si>
  <si>
    <t>907 2 02 30024 04 0215 151</t>
  </si>
  <si>
    <t>907 2 02 30024 04 0245 151</t>
  </si>
  <si>
    <t>902 2 02 30024 04 0250 151</t>
  </si>
  <si>
    <t>ДОХОДЫ
бюджета ЗАТО Северск на 2018 год</t>
  </si>
  <si>
    <t>Прогноз
на 2018 год</t>
  </si>
  <si>
    <t>000 1 07 00000 00 0000 000</t>
  </si>
  <si>
    <t>Налоги, сборы и регулярные платежи за пользование природными ресурсами</t>
  </si>
  <si>
    <t>182 1 07 01020 01 0000 110</t>
  </si>
  <si>
    <t>Налог на добычу общераспространенных полезных ископаемых</t>
  </si>
  <si>
    <t>000 1 03 02000 01 0000 110</t>
  </si>
  <si>
    <t>902 2 02 30027 04 0113 151</t>
  </si>
  <si>
    <t>902 2 02 30027 04 0114 151</t>
  </si>
  <si>
    <t>954 2 02 30024 04 0123 151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</si>
  <si>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поддержку малых форм хозяйствования) 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</si>
  <si>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предоставление субсидий на содействие достижению целевых показателей региональных программ развития агропромышленного комплекса) </t>
  </si>
  <si>
    <t>902 2 02 30024 04 0102 151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</si>
  <si>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несовершеннолетних детей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</si>
  <si>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совершеннолетних недееспособных граждан</t>
  </si>
  <si>
    <t xml:space="preserve">                                                                                                  Приложение  4</t>
  </si>
  <si>
    <t xml:space="preserve">                                                                                                  к Решению Думы ЗАТО Северск</t>
  </si>
  <si>
    <t>182 1 06 06000 04 0000 110</t>
  </si>
  <si>
    <t>Налоги на прибыль, доходы</t>
  </si>
  <si>
    <t>182 1 01 02000 01 0000 110</t>
  </si>
  <si>
    <t>953 2 02 20229 04 0190 151</t>
  </si>
  <si>
    <t>Субсидии бюджетам городских округов на строительство и (или) реконструкцию объектов инфраструктуры, находящихся в государственной (муниципальной) собственности, в целях реализации инвестиционных проектов, направленных на модернизацию экономики моногородов с наиболее сложным социально-экономическим положением (Средства бюджета субъекта Российской Федерации)</t>
  </si>
  <si>
    <t>000 1 01 00000 00 0000 000</t>
  </si>
  <si>
    <t>903 2 02 15002 04 0000 151</t>
  </si>
  <si>
    <t>Дотации на поддержку мер по обеспечению сбалансированности местных бюджетов</t>
  </si>
  <si>
    <t>904 2 02 20051 04 0000 151</t>
  </si>
  <si>
    <t>904 2 02 29999 04 0045 151</t>
  </si>
  <si>
    <t>907 2 02 49999 04 0039 151</t>
  </si>
  <si>
    <t>Иные межбюджетные трансферты на организацию системы выявления, сопровождения одаренных детей</t>
  </si>
  <si>
    <t>Субвенции бюджетам городских округов на содействие достижению целевых показателей региональных программ развития агропромышленного комплекса</t>
  </si>
  <si>
    <t>902 2 02 35260 04 0000 151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</si>
  <si>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</si>
  <si>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902 2 02 35082 04 0241 151</t>
  </si>
  <si>
    <t>Субсидии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программам, и муниципальных санаторных общеобразовательных организациях</t>
  </si>
  <si>
    <t>Субсидии на оплату труда руководителям и специалистам муниципальных учреждений культуры и искусства в части выплат надбавок и доплат к тарифной ставке (должностному окладу)</t>
  </si>
  <si>
    <t>Субсидии на капитальный ремонт и (или) ремонт автомобильных дорог общего пользования местного значения в рамках государственной программы "Развитие транспортной системы в Томской области"</t>
  </si>
  <si>
    <t>952 2 02 29999 04 0062 151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</si>
  <si>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(средства областного бюджета)</t>
  </si>
  <si>
    <t>Субвенции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(средства федерального бюджета)</t>
  </si>
  <si>
    <t>954 2 02 35543 04 0000 151</t>
  </si>
  <si>
    <t xml:space="preserve">Субсидии на улучшение жилищных условий молодых семей Томской области в рамках государственной программы "Обеспечение доступности жилья и улучшение качества жилищных условий населения Томской области" </t>
  </si>
  <si>
    <t>Субсидии бюджетам городских округов на реализацию федеральных целевых программ (реализация государственной программы "Обеспечение доступности жилья и улучшение качества жилищных условий населения Томской области")</t>
  </si>
  <si>
    <t xml:space="preserve">Субвенции на осуществление отдельных государственных полномочий по предоставлению, переоформлению и изъятию горных отводов для разработки месторождений и проявлений общераспространенных полезных ископаемых </t>
  </si>
  <si>
    <t>953 2 02 29999 04 0062 151</t>
  </si>
  <si>
    <r>
      <t xml:space="preserve">                                                                                                  от__</t>
    </r>
    <r>
      <rPr>
        <u/>
        <sz val="12"/>
        <rFont val="Times New Roman"/>
        <family val="1"/>
        <charset val="204"/>
      </rPr>
      <t>21.12.201</t>
    </r>
    <r>
      <rPr>
        <sz val="12"/>
        <rFont val="Times New Roman"/>
        <family val="1"/>
        <charset val="204"/>
      </rPr>
      <t>7_ №__</t>
    </r>
    <r>
      <rPr>
        <u/>
        <sz val="12"/>
        <rFont val="Times New Roman"/>
        <family val="1"/>
        <charset val="204"/>
      </rPr>
      <t>33/1</t>
    </r>
    <r>
      <rPr>
        <sz val="12"/>
        <rFont val="Times New Roman"/>
        <family val="1"/>
        <charset val="204"/>
      </rPr>
      <t>_____</t>
    </r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</si>
</sst>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9"/>
      <name val="Times New Roman"/>
      <family val="1"/>
      <charset val="204"/>
    </font>
    <font>
      <u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41">
    <xf numFmtId="0" fontId="0" fillId="0" borderId="0" xfId="0"/>
    <xf numFmtId="0" fontId="2" fillId="2" borderId="0" xfId="2" applyFont="1" applyFill="1"/>
    <xf numFmtId="49" fontId="2" fillId="0" borderId="0" xfId="2" applyNumberFormat="1" applyFont="1" applyFill="1" applyAlignment="1">
      <alignment vertical="justify"/>
    </xf>
    <xf numFmtId="0" fontId="2" fillId="0" borderId="0" xfId="2" applyFont="1" applyFill="1"/>
    <xf numFmtId="49" fontId="2" fillId="0" borderId="0" xfId="2" applyNumberFormat="1" applyFont="1" applyFill="1" applyBorder="1" applyAlignment="1">
      <alignment horizontal="left" vertical="justify"/>
    </xf>
    <xf numFmtId="0" fontId="2" fillId="2" borderId="2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164" fontId="2" fillId="0" borderId="3" xfId="1" applyNumberFormat="1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0" fontId="2" fillId="2" borderId="2" xfId="2" applyNumberFormat="1" applyFont="1" applyFill="1" applyBorder="1" applyAlignment="1">
      <alignment horizontal="center" vertical="center"/>
    </xf>
    <xf numFmtId="4" fontId="2" fillId="3" borderId="2" xfId="2" applyNumberFormat="1" applyFont="1" applyFill="1" applyBorder="1" applyAlignment="1">
      <alignment horizontal="center" vertical="center"/>
    </xf>
    <xf numFmtId="4" fontId="4" fillId="3" borderId="2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/>
    </xf>
    <xf numFmtId="0" fontId="2" fillId="2" borderId="2" xfId="2" applyFont="1" applyFill="1" applyBorder="1" applyAlignment="1">
      <alignment vertical="center"/>
    </xf>
    <xf numFmtId="49" fontId="2" fillId="2" borderId="2" xfId="2" applyNumberFormat="1" applyFont="1" applyFill="1" applyBorder="1" applyAlignment="1">
      <alignment horizontal="left" vertical="center"/>
    </xf>
    <xf numFmtId="4" fontId="4" fillId="0" borderId="2" xfId="2" applyNumberFormat="1" applyFont="1" applyFill="1" applyBorder="1" applyAlignment="1">
      <alignment horizontal="center" vertical="center"/>
    </xf>
    <xf numFmtId="4" fontId="2" fillId="0" borderId="2" xfId="2" applyNumberFormat="1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49" fontId="2" fillId="0" borderId="0" xfId="2" applyNumberFormat="1" applyFont="1" applyFill="1" applyAlignment="1">
      <alignment horizontal="left" vertical="justify"/>
    </xf>
    <xf numFmtId="4" fontId="2" fillId="0" borderId="0" xfId="2" applyNumberFormat="1" applyFont="1" applyFill="1" applyBorder="1" applyAlignment="1">
      <alignment horizontal="left" vertical="center"/>
    </xf>
    <xf numFmtId="4" fontId="2" fillId="0" borderId="0" xfId="2" applyNumberFormat="1" applyFont="1" applyFill="1" applyBorder="1" applyAlignment="1">
      <alignment horizontal="center" vertical="center"/>
    </xf>
    <xf numFmtId="4" fontId="2" fillId="3" borderId="0" xfId="2" applyNumberFormat="1" applyFont="1" applyFill="1" applyBorder="1" applyAlignment="1">
      <alignment horizontal="center" vertical="center"/>
    </xf>
    <xf numFmtId="4" fontId="2" fillId="2" borderId="2" xfId="2" applyNumberFormat="1" applyFont="1" applyFill="1" applyBorder="1" applyAlignment="1">
      <alignment horizontal="justify" vertical="center" wrapText="1"/>
    </xf>
    <xf numFmtId="4" fontId="2" fillId="2" borderId="2" xfId="2" applyNumberFormat="1" applyFont="1" applyFill="1" applyBorder="1" applyAlignment="1">
      <alignment horizontal="center" vertical="center"/>
    </xf>
    <xf numFmtId="4" fontId="2" fillId="0" borderId="0" xfId="2" applyNumberFormat="1" applyFont="1" applyFill="1"/>
    <xf numFmtId="0" fontId="2" fillId="0" borderId="0" xfId="2" applyFont="1" applyFill="1" applyBorder="1"/>
    <xf numFmtId="14" fontId="2" fillId="2" borderId="0" xfId="2" applyNumberFormat="1" applyFont="1" applyFill="1" applyAlignment="1">
      <alignment horizontal="left"/>
    </xf>
    <xf numFmtId="49" fontId="2" fillId="0" borderId="0" xfId="2" applyNumberFormat="1" applyFont="1" applyFill="1" applyAlignment="1">
      <alignment horizontal="left" vertical="justify"/>
    </xf>
    <xf numFmtId="4" fontId="2" fillId="2" borderId="2" xfId="0" applyNumberFormat="1" applyFont="1" applyFill="1" applyBorder="1" applyAlignment="1">
      <alignment horizontal="justify" vertical="center" wrapText="1"/>
    </xf>
    <xf numFmtId="0" fontId="2" fillId="2" borderId="2" xfId="2" applyFont="1" applyFill="1" applyBorder="1" applyAlignment="1">
      <alignment horizontal="justify" vertical="center" wrapText="1"/>
    </xf>
    <xf numFmtId="4" fontId="2" fillId="0" borderId="2" xfId="2" applyNumberFormat="1" applyFont="1" applyFill="1" applyBorder="1" applyAlignment="1">
      <alignment horizontal="left" vertical="center" wrapText="1"/>
    </xf>
    <xf numFmtId="164" fontId="2" fillId="3" borderId="2" xfId="2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left" vertical="center" wrapText="1"/>
    </xf>
    <xf numFmtId="49" fontId="2" fillId="0" borderId="0" xfId="2" applyNumberFormat="1" applyFont="1" applyFill="1" applyAlignment="1">
      <alignment horizontal="left" vertical="justify"/>
    </xf>
    <xf numFmtId="14" fontId="2" fillId="0" borderId="0" xfId="2" applyNumberFormat="1" applyFont="1" applyFill="1" applyBorder="1" applyAlignment="1">
      <alignment horizontal="left" vertical="center"/>
    </xf>
    <xf numFmtId="4" fontId="2" fillId="2" borderId="0" xfId="2" applyNumberFormat="1" applyFont="1" applyFill="1" applyBorder="1" applyAlignment="1">
      <alignment horizontal="left" vertical="center"/>
    </xf>
    <xf numFmtId="4" fontId="2" fillId="2" borderId="0" xfId="2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2" fontId="2" fillId="0" borderId="1" xfId="2" applyNumberFormat="1" applyFont="1" applyFill="1" applyBorder="1" applyAlignment="1">
      <alignment horizontal="right" vertical="center"/>
    </xf>
    <xf numFmtId="4" fontId="2" fillId="2" borderId="2" xfId="2" applyNumberFormat="1" applyFont="1" applyFill="1" applyBorder="1" applyAlignment="1">
      <alignment horizontal="left" vertical="center"/>
    </xf>
    <xf numFmtId="49" fontId="2" fillId="0" borderId="0" xfId="2" applyNumberFormat="1" applyFont="1" applyFill="1" applyAlignment="1">
      <alignment horizontal="left" vertical="justify"/>
    </xf>
  </cellXfs>
  <cellStyles count="3">
    <cellStyle name="Обычный" xfId="0" builtinId="0"/>
    <cellStyle name="Обычный_Приложение_06_доходы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1"/>
  <sheetViews>
    <sheetView tabSelected="1" view="pageBreakPreview" topLeftCell="A104" zoomScaleSheetLayoutView="100" workbookViewId="0">
      <selection activeCell="A105" sqref="A105"/>
    </sheetView>
  </sheetViews>
  <sheetFormatPr defaultColWidth="8.85546875" defaultRowHeight="15.75"/>
  <cols>
    <col min="1" max="1" width="28.85546875" style="1" customWidth="1"/>
    <col min="2" max="2" width="70" style="18" customWidth="1"/>
    <col min="3" max="3" width="16" style="3" customWidth="1"/>
    <col min="4" max="4" width="14.5703125" style="3" hidden="1" customWidth="1"/>
    <col min="5" max="5" width="13.7109375" style="3" hidden="1" customWidth="1"/>
    <col min="6" max="6" width="17.28515625" style="3" customWidth="1"/>
    <col min="7" max="7" width="12.7109375" style="3" bestFit="1" customWidth="1"/>
    <col min="8" max="16384" width="8.85546875" style="3"/>
  </cols>
  <sheetData>
    <row r="1" spans="1:7" ht="15" customHeight="1">
      <c r="A1" s="3"/>
      <c r="B1" s="40" t="s">
        <v>162</v>
      </c>
      <c r="C1" s="40"/>
      <c r="D1" s="2"/>
      <c r="E1" s="2"/>
    </row>
    <row r="2" spans="1:7" ht="15" customHeight="1">
      <c r="A2" s="3"/>
      <c r="B2" s="40" t="s">
        <v>163</v>
      </c>
      <c r="C2" s="40"/>
      <c r="D2" s="2"/>
      <c r="E2" s="2"/>
    </row>
    <row r="3" spans="1:7" ht="17.25" customHeight="1">
      <c r="A3" s="3"/>
      <c r="B3" s="40" t="s">
        <v>191</v>
      </c>
      <c r="C3" s="40"/>
      <c r="D3" s="2"/>
      <c r="E3" s="2"/>
    </row>
    <row r="4" spans="1:7" ht="10.15" customHeight="1">
      <c r="A4" s="3"/>
      <c r="B4" s="27"/>
      <c r="C4" s="27"/>
      <c r="D4" s="2"/>
      <c r="E4" s="2"/>
    </row>
    <row r="5" spans="1:7" ht="33.75" customHeight="1">
      <c r="A5" s="37" t="s">
        <v>147</v>
      </c>
      <c r="B5" s="37"/>
      <c r="C5" s="37"/>
      <c r="D5" s="37"/>
      <c r="E5" s="37"/>
    </row>
    <row r="6" spans="1:7" ht="16.899999999999999" customHeight="1">
      <c r="A6" s="25"/>
      <c r="B6" s="4"/>
      <c r="C6" s="38" t="s">
        <v>0</v>
      </c>
      <c r="D6" s="38"/>
      <c r="E6" s="38"/>
    </row>
    <row r="7" spans="1:7" ht="33.75" customHeight="1">
      <c r="A7" s="5" t="s">
        <v>1</v>
      </c>
      <c r="B7" s="6" t="s">
        <v>2</v>
      </c>
      <c r="C7" s="7" t="s">
        <v>148</v>
      </c>
      <c r="D7" s="7" t="s">
        <v>3</v>
      </c>
      <c r="E7" s="7" t="s">
        <v>4</v>
      </c>
    </row>
    <row r="8" spans="1:7" ht="18" customHeight="1">
      <c r="A8" s="5">
        <v>1</v>
      </c>
      <c r="B8" s="6">
        <v>2</v>
      </c>
      <c r="C8" s="8">
        <v>3</v>
      </c>
      <c r="D8" s="8">
        <v>4</v>
      </c>
      <c r="E8" s="8" t="s">
        <v>5</v>
      </c>
    </row>
    <row r="9" spans="1:7" s="12" customFormat="1" ht="21.6" customHeight="1">
      <c r="A9" s="9"/>
      <c r="B9" s="29" t="s">
        <v>6</v>
      </c>
      <c r="C9" s="23">
        <f>C10+C25</f>
        <v>1030758.21</v>
      </c>
      <c r="D9" s="10"/>
      <c r="E9" s="11" t="e">
        <f>E10+E25</f>
        <v>#REF!</v>
      </c>
    </row>
    <row r="10" spans="1:7" ht="20.45" customHeight="1">
      <c r="A10" s="13"/>
      <c r="B10" s="29" t="s">
        <v>7</v>
      </c>
      <c r="C10" s="23">
        <f>C11+C13+C14+C19+C22+C24</f>
        <v>884320.42</v>
      </c>
      <c r="D10" s="10"/>
      <c r="E10" s="11" t="e">
        <f>E12+E13+E14+E19+#REF!+E24</f>
        <v>#REF!</v>
      </c>
      <c r="G10" s="24"/>
    </row>
    <row r="11" spans="1:7" ht="20.45" customHeight="1">
      <c r="A11" s="14" t="s">
        <v>169</v>
      </c>
      <c r="B11" s="29" t="s">
        <v>165</v>
      </c>
      <c r="C11" s="23">
        <f>C12</f>
        <v>644946.64</v>
      </c>
      <c r="D11" s="10"/>
      <c r="E11" s="11"/>
      <c r="G11" s="24"/>
    </row>
    <row r="12" spans="1:7" ht="23.45" customHeight="1">
      <c r="A12" s="14" t="s">
        <v>166</v>
      </c>
      <c r="B12" s="22" t="s">
        <v>8</v>
      </c>
      <c r="C12" s="23">
        <v>644946.64</v>
      </c>
      <c r="D12" s="10"/>
      <c r="E12" s="15"/>
    </row>
    <row r="13" spans="1:7" ht="41.25" customHeight="1">
      <c r="A13" s="14" t="s">
        <v>153</v>
      </c>
      <c r="B13" s="28" t="s">
        <v>9</v>
      </c>
      <c r="C13" s="23">
        <v>6032</v>
      </c>
      <c r="D13" s="10"/>
      <c r="E13" s="15"/>
    </row>
    <row r="14" spans="1:7" ht="24.75" customHeight="1">
      <c r="A14" s="14" t="s">
        <v>10</v>
      </c>
      <c r="B14" s="22" t="s">
        <v>11</v>
      </c>
      <c r="C14" s="23">
        <f>C15+C16+C17+C18</f>
        <v>89297.279999999999</v>
      </c>
      <c r="D14" s="10"/>
      <c r="E14" s="11">
        <f>E15+E16+E17+E18</f>
        <v>0</v>
      </c>
    </row>
    <row r="15" spans="1:7" ht="43.9" customHeight="1">
      <c r="A15" s="14" t="s">
        <v>12</v>
      </c>
      <c r="B15" s="22" t="s">
        <v>13</v>
      </c>
      <c r="C15" s="23">
        <v>41407</v>
      </c>
      <c r="D15" s="10"/>
      <c r="E15" s="15"/>
    </row>
    <row r="16" spans="1:7" ht="34.9" customHeight="1">
      <c r="A16" s="14" t="s">
        <v>14</v>
      </c>
      <c r="B16" s="22" t="s">
        <v>15</v>
      </c>
      <c r="C16" s="23">
        <v>46164.18</v>
      </c>
      <c r="D16" s="10"/>
      <c r="E16" s="15"/>
    </row>
    <row r="17" spans="1:5" ht="25.15" customHeight="1">
      <c r="A17" s="14" t="s">
        <v>16</v>
      </c>
      <c r="B17" s="22" t="s">
        <v>17</v>
      </c>
      <c r="C17" s="23">
        <v>509.6</v>
      </c>
      <c r="D17" s="10"/>
      <c r="E17" s="15"/>
    </row>
    <row r="18" spans="1:5" ht="37.9" customHeight="1">
      <c r="A18" s="14" t="s">
        <v>18</v>
      </c>
      <c r="B18" s="22" t="s">
        <v>19</v>
      </c>
      <c r="C18" s="23">
        <v>1216.5</v>
      </c>
      <c r="D18" s="10"/>
      <c r="E18" s="15"/>
    </row>
    <row r="19" spans="1:5" ht="24" customHeight="1">
      <c r="A19" s="14" t="s">
        <v>20</v>
      </c>
      <c r="B19" s="22" t="s">
        <v>21</v>
      </c>
      <c r="C19" s="23">
        <f>C20+C21</f>
        <v>133856</v>
      </c>
      <c r="D19" s="10"/>
      <c r="E19" s="11">
        <f>E20+E21</f>
        <v>0</v>
      </c>
    </row>
    <row r="20" spans="1:5" ht="21.6" customHeight="1">
      <c r="A20" s="14" t="s">
        <v>22</v>
      </c>
      <c r="B20" s="22" t="s">
        <v>23</v>
      </c>
      <c r="C20" s="23">
        <v>24456</v>
      </c>
      <c r="D20" s="10"/>
      <c r="E20" s="15"/>
    </row>
    <row r="21" spans="1:5" ht="25.9" customHeight="1">
      <c r="A21" s="14" t="s">
        <v>164</v>
      </c>
      <c r="B21" s="22" t="s">
        <v>24</v>
      </c>
      <c r="C21" s="23">
        <v>109400</v>
      </c>
      <c r="D21" s="10"/>
      <c r="E21" s="15"/>
    </row>
    <row r="22" spans="1:5" ht="39" customHeight="1">
      <c r="A22" s="14" t="s">
        <v>149</v>
      </c>
      <c r="B22" s="30" t="s">
        <v>150</v>
      </c>
      <c r="C22" s="23">
        <f>C23</f>
        <v>2</v>
      </c>
      <c r="D22" s="23">
        <f>D23</f>
        <v>1.23</v>
      </c>
      <c r="E22" s="31"/>
    </row>
    <row r="23" spans="1:5" ht="25.9" customHeight="1">
      <c r="A23" s="14" t="s">
        <v>151</v>
      </c>
      <c r="B23" s="30" t="s">
        <v>152</v>
      </c>
      <c r="C23" s="23">
        <v>2</v>
      </c>
      <c r="D23" s="23">
        <v>1.23</v>
      </c>
      <c r="E23" s="31"/>
    </row>
    <row r="24" spans="1:5" ht="25.15" customHeight="1">
      <c r="A24" s="14" t="s">
        <v>25</v>
      </c>
      <c r="B24" s="22" t="s">
        <v>26</v>
      </c>
      <c r="C24" s="23">
        <v>10186.5</v>
      </c>
      <c r="D24" s="10"/>
      <c r="E24" s="11" t="e">
        <f>SUM(#REF!)</f>
        <v>#REF!</v>
      </c>
    </row>
    <row r="25" spans="1:5" ht="22.9" customHeight="1">
      <c r="A25" s="14"/>
      <c r="B25" s="29" t="s">
        <v>27</v>
      </c>
      <c r="C25" s="23">
        <f>C26+C38+C41+C44+C45+C40</f>
        <v>146437.78999999998</v>
      </c>
      <c r="D25" s="10"/>
      <c r="E25" s="11">
        <f>E26+E38+E41+E44+E45+E40</f>
        <v>0</v>
      </c>
    </row>
    <row r="26" spans="1:5" ht="42.6" customHeight="1">
      <c r="A26" s="14" t="s">
        <v>28</v>
      </c>
      <c r="B26" s="29" t="s">
        <v>29</v>
      </c>
      <c r="C26" s="23">
        <f>C27+C28+C31+C32</f>
        <v>83882.100000000006</v>
      </c>
      <c r="D26" s="10"/>
      <c r="E26" s="15"/>
    </row>
    <row r="27" spans="1:5" ht="59.45" customHeight="1">
      <c r="A27" s="14" t="s">
        <v>30</v>
      </c>
      <c r="B27" s="29" t="s">
        <v>31</v>
      </c>
      <c r="C27" s="23">
        <v>10.199999999999999</v>
      </c>
      <c r="D27" s="10"/>
      <c r="E27" s="15"/>
    </row>
    <row r="28" spans="1:5" ht="24" customHeight="1">
      <c r="A28" s="14"/>
      <c r="B28" s="28" t="s">
        <v>32</v>
      </c>
      <c r="C28" s="23">
        <f>C29+C30</f>
        <v>45468.3</v>
      </c>
      <c r="D28" s="10"/>
      <c r="E28" s="11">
        <f>E29+E30</f>
        <v>0</v>
      </c>
    </row>
    <row r="29" spans="1:5" ht="81.75" customHeight="1">
      <c r="A29" s="14" t="s">
        <v>33</v>
      </c>
      <c r="B29" s="28" t="s">
        <v>34</v>
      </c>
      <c r="C29" s="23">
        <v>24658</v>
      </c>
      <c r="D29" s="10"/>
      <c r="E29" s="16"/>
    </row>
    <row r="30" spans="1:5" ht="84.75" customHeight="1">
      <c r="A30" s="14" t="s">
        <v>35</v>
      </c>
      <c r="B30" s="28" t="s">
        <v>36</v>
      </c>
      <c r="C30" s="23">
        <v>20810.3</v>
      </c>
      <c r="D30" s="10"/>
      <c r="E30" s="16"/>
    </row>
    <row r="31" spans="1:5" ht="54" customHeight="1">
      <c r="A31" s="14" t="s">
        <v>37</v>
      </c>
      <c r="B31" s="28" t="s">
        <v>38</v>
      </c>
      <c r="C31" s="23">
        <v>68</v>
      </c>
      <c r="D31" s="10"/>
      <c r="E31" s="16"/>
    </row>
    <row r="32" spans="1:5" ht="84.75" customHeight="1">
      <c r="A32" s="14" t="s">
        <v>39</v>
      </c>
      <c r="B32" s="28" t="s">
        <v>40</v>
      </c>
      <c r="C32" s="23">
        <f>C33+C34+C35+C36+C37</f>
        <v>38335.599999999999</v>
      </c>
      <c r="D32" s="10"/>
      <c r="E32" s="11">
        <f>E33+E34+E35+E36+E37</f>
        <v>0</v>
      </c>
    </row>
    <row r="33" spans="1:5" ht="46.9" customHeight="1">
      <c r="A33" s="14" t="s">
        <v>41</v>
      </c>
      <c r="B33" s="28" t="s">
        <v>42</v>
      </c>
      <c r="C33" s="23">
        <v>23282.19</v>
      </c>
      <c r="D33" s="10"/>
      <c r="E33" s="16"/>
    </row>
    <row r="34" spans="1:5" ht="40.15" customHeight="1">
      <c r="A34" s="14" t="s">
        <v>43</v>
      </c>
      <c r="B34" s="28" t="s">
        <v>44</v>
      </c>
      <c r="C34" s="23">
        <v>8095.67</v>
      </c>
      <c r="D34" s="10"/>
      <c r="E34" s="16"/>
    </row>
    <row r="35" spans="1:5" ht="54.6" customHeight="1">
      <c r="A35" s="14" t="s">
        <v>45</v>
      </c>
      <c r="B35" s="28" t="s">
        <v>46</v>
      </c>
      <c r="C35" s="23">
        <v>450.13</v>
      </c>
      <c r="D35" s="10"/>
      <c r="E35" s="16"/>
    </row>
    <row r="36" spans="1:5" ht="42" customHeight="1">
      <c r="A36" s="14" t="s">
        <v>47</v>
      </c>
      <c r="B36" s="28" t="s">
        <v>48</v>
      </c>
      <c r="C36" s="23">
        <v>1161.8599999999999</v>
      </c>
      <c r="D36" s="10"/>
      <c r="E36" s="16"/>
    </row>
    <row r="37" spans="1:5" ht="54.6" customHeight="1">
      <c r="A37" s="14" t="s">
        <v>49</v>
      </c>
      <c r="B37" s="28" t="s">
        <v>50</v>
      </c>
      <c r="C37" s="23">
        <v>5345.75</v>
      </c>
      <c r="D37" s="10"/>
      <c r="E37" s="16"/>
    </row>
    <row r="38" spans="1:5" ht="22.9" customHeight="1">
      <c r="A38" s="14" t="s">
        <v>51</v>
      </c>
      <c r="B38" s="22" t="s">
        <v>52</v>
      </c>
      <c r="C38" s="23">
        <f>C39</f>
        <v>23084</v>
      </c>
      <c r="D38" s="10"/>
      <c r="E38" s="11">
        <f>E39</f>
        <v>0</v>
      </c>
    </row>
    <row r="39" spans="1:5" ht="22.9" customHeight="1">
      <c r="A39" s="14" t="s">
        <v>53</v>
      </c>
      <c r="B39" s="22" t="s">
        <v>54</v>
      </c>
      <c r="C39" s="23">
        <v>23084</v>
      </c>
      <c r="D39" s="10"/>
      <c r="E39" s="15"/>
    </row>
    <row r="40" spans="1:5" ht="40.9" customHeight="1">
      <c r="A40" s="14" t="s">
        <v>55</v>
      </c>
      <c r="B40" s="22" t="s">
        <v>56</v>
      </c>
      <c r="C40" s="23">
        <f>1578.88+2478.23</f>
        <v>4057.11</v>
      </c>
      <c r="D40" s="10"/>
      <c r="E40" s="15"/>
    </row>
    <row r="41" spans="1:5" ht="24" customHeight="1">
      <c r="A41" s="14" t="s">
        <v>57</v>
      </c>
      <c r="B41" s="22" t="s">
        <v>58</v>
      </c>
      <c r="C41" s="23">
        <f>C42+C43</f>
        <v>26811.09</v>
      </c>
      <c r="D41" s="16"/>
      <c r="E41" s="11">
        <f>E42+E43</f>
        <v>0</v>
      </c>
    </row>
    <row r="42" spans="1:5" ht="96" customHeight="1">
      <c r="A42" s="14" t="s">
        <v>59</v>
      </c>
      <c r="B42" s="28" t="s">
        <v>60</v>
      </c>
      <c r="C42" s="23">
        <v>26661.09</v>
      </c>
      <c r="D42" s="10"/>
      <c r="E42" s="16"/>
    </row>
    <row r="43" spans="1:5" ht="58.15" customHeight="1">
      <c r="A43" s="14" t="s">
        <v>61</v>
      </c>
      <c r="B43" s="22" t="s">
        <v>62</v>
      </c>
      <c r="C43" s="23">
        <v>150</v>
      </c>
      <c r="D43" s="10"/>
      <c r="E43" s="16"/>
    </row>
    <row r="44" spans="1:5" ht="22.15" customHeight="1">
      <c r="A44" s="14" t="s">
        <v>63</v>
      </c>
      <c r="B44" s="22" t="s">
        <v>64</v>
      </c>
      <c r="C44" s="23">
        <v>8573.49</v>
      </c>
      <c r="D44" s="10"/>
      <c r="E44" s="16"/>
    </row>
    <row r="45" spans="1:5" ht="24" customHeight="1">
      <c r="A45" s="14" t="s">
        <v>65</v>
      </c>
      <c r="B45" s="22" t="s">
        <v>66</v>
      </c>
      <c r="C45" s="23">
        <v>30</v>
      </c>
      <c r="D45" s="10"/>
      <c r="E45" s="16"/>
    </row>
    <row r="46" spans="1:5" ht="26.45" customHeight="1">
      <c r="A46" s="14" t="s">
        <v>67</v>
      </c>
      <c r="B46" s="22" t="s">
        <v>68</v>
      </c>
      <c r="C46" s="23">
        <f>C47</f>
        <v>2387301.6999999997</v>
      </c>
      <c r="D46" s="10">
        <f>D47</f>
        <v>0</v>
      </c>
      <c r="E46" s="10">
        <f>D46-C46</f>
        <v>-2387301.6999999997</v>
      </c>
    </row>
    <row r="47" spans="1:5" ht="41.45" customHeight="1">
      <c r="A47" s="14" t="s">
        <v>69</v>
      </c>
      <c r="B47" s="22" t="s">
        <v>70</v>
      </c>
      <c r="C47" s="23">
        <f>C48+C53+C68+C98</f>
        <v>2387301.6999999997</v>
      </c>
      <c r="D47" s="16">
        <f>D48+D53+D68+D98</f>
        <v>0</v>
      </c>
      <c r="E47" s="10">
        <f t="shared" ref="E47:E102" si="0">D47-C47</f>
        <v>-2387301.6999999997</v>
      </c>
    </row>
    <row r="48" spans="1:5" ht="24.6" customHeight="1">
      <c r="A48" s="14" t="s">
        <v>109</v>
      </c>
      <c r="B48" s="22" t="s">
        <v>108</v>
      </c>
      <c r="C48" s="23">
        <f>SUM(C49:C52)</f>
        <v>1258122.5</v>
      </c>
      <c r="D48" s="16">
        <f>SUM(D49:D52)</f>
        <v>0</v>
      </c>
      <c r="E48" s="10">
        <f t="shared" si="0"/>
        <v>-1258122.5</v>
      </c>
    </row>
    <row r="49" spans="1:5" ht="61.15" customHeight="1">
      <c r="A49" s="14" t="s">
        <v>104</v>
      </c>
      <c r="B49" s="22" t="s">
        <v>71</v>
      </c>
      <c r="C49" s="23">
        <v>268215.40000000002</v>
      </c>
      <c r="D49" s="10"/>
      <c r="E49" s="10">
        <f t="shared" si="0"/>
        <v>-268215.40000000002</v>
      </c>
    </row>
    <row r="50" spans="1:5" ht="43.9" customHeight="1">
      <c r="A50" s="14" t="s">
        <v>105</v>
      </c>
      <c r="B50" s="22" t="s">
        <v>72</v>
      </c>
      <c r="C50" s="23">
        <v>130530</v>
      </c>
      <c r="D50" s="10"/>
      <c r="E50" s="10">
        <f t="shared" si="0"/>
        <v>-130530</v>
      </c>
    </row>
    <row r="51" spans="1:5" ht="42.6" customHeight="1">
      <c r="A51" s="14" t="s">
        <v>170</v>
      </c>
      <c r="B51" s="22" t="s">
        <v>171</v>
      </c>
      <c r="C51" s="23">
        <f>55553.2+33662.9</f>
        <v>89216.1</v>
      </c>
      <c r="D51" s="10"/>
      <c r="E51" s="10"/>
    </row>
    <row r="52" spans="1:5" ht="61.15" customHeight="1">
      <c r="A52" s="14" t="s">
        <v>106</v>
      </c>
      <c r="B52" s="22" t="s">
        <v>73</v>
      </c>
      <c r="C52" s="23">
        <v>770161</v>
      </c>
      <c r="D52" s="16"/>
      <c r="E52" s="10">
        <f t="shared" si="0"/>
        <v>-770161</v>
      </c>
    </row>
    <row r="53" spans="1:5" ht="39.6" customHeight="1">
      <c r="A53" s="14" t="s">
        <v>111</v>
      </c>
      <c r="B53" s="22" t="s">
        <v>110</v>
      </c>
      <c r="C53" s="23">
        <f>SUM(C54:C57)</f>
        <v>89823.3</v>
      </c>
      <c r="D53" s="16">
        <f>SUM(D55:D57)</f>
        <v>0</v>
      </c>
      <c r="E53" s="10">
        <f t="shared" si="0"/>
        <v>-89823.3</v>
      </c>
    </row>
    <row r="54" spans="1:5" ht="70.5" customHeight="1">
      <c r="A54" s="14" t="s">
        <v>172</v>
      </c>
      <c r="B54" s="22" t="s">
        <v>188</v>
      </c>
      <c r="C54" s="23">
        <v>1122</v>
      </c>
      <c r="D54" s="16"/>
      <c r="E54" s="10"/>
    </row>
    <row r="55" spans="1:5" ht="69.75" customHeight="1">
      <c r="A55" s="14" t="s">
        <v>117</v>
      </c>
      <c r="B55" s="22" t="s">
        <v>98</v>
      </c>
      <c r="C55" s="23">
        <v>27091.7</v>
      </c>
      <c r="D55" s="16"/>
      <c r="E55" s="10">
        <f t="shared" si="0"/>
        <v>-27091.7</v>
      </c>
    </row>
    <row r="56" spans="1:5" ht="114" customHeight="1">
      <c r="A56" s="14" t="s">
        <v>167</v>
      </c>
      <c r="B56" s="32" t="s">
        <v>168</v>
      </c>
      <c r="C56" s="23">
        <v>6255.7</v>
      </c>
      <c r="D56" s="16"/>
      <c r="E56" s="10"/>
    </row>
    <row r="57" spans="1:5" ht="27" customHeight="1">
      <c r="A57" s="14" t="s">
        <v>118</v>
      </c>
      <c r="B57" s="22" t="s">
        <v>74</v>
      </c>
      <c r="C57" s="23">
        <f>SUM(C58:C67)</f>
        <v>55353.9</v>
      </c>
      <c r="D57" s="16">
        <f>SUM(D58:D64)</f>
        <v>0</v>
      </c>
      <c r="E57" s="10">
        <f t="shared" si="0"/>
        <v>-55353.9</v>
      </c>
    </row>
    <row r="58" spans="1:5" ht="36.75" customHeight="1">
      <c r="A58" s="14" t="s">
        <v>119</v>
      </c>
      <c r="B58" s="22" t="s">
        <v>75</v>
      </c>
      <c r="C58" s="23">
        <v>103.1</v>
      </c>
      <c r="D58" s="16"/>
      <c r="E58" s="10"/>
    </row>
    <row r="59" spans="1:5" ht="25.9" customHeight="1">
      <c r="A59" s="14" t="s">
        <v>120</v>
      </c>
      <c r="B59" s="22" t="s">
        <v>76</v>
      </c>
      <c r="C59" s="23">
        <v>9507.7999999999993</v>
      </c>
      <c r="D59" s="16"/>
      <c r="E59" s="10">
        <f t="shared" si="0"/>
        <v>-9507.7999999999993</v>
      </c>
    </row>
    <row r="60" spans="1:5" ht="52.5" customHeight="1">
      <c r="A60" s="14" t="s">
        <v>121</v>
      </c>
      <c r="B60" s="22" t="s">
        <v>181</v>
      </c>
      <c r="C60" s="23">
        <v>7885.3</v>
      </c>
      <c r="D60" s="10"/>
      <c r="E60" s="10">
        <f t="shared" si="0"/>
        <v>-7885.3</v>
      </c>
    </row>
    <row r="61" spans="1:5" ht="168" customHeight="1">
      <c r="A61" s="14" t="s">
        <v>122</v>
      </c>
      <c r="B61" s="22" t="s">
        <v>180</v>
      </c>
      <c r="C61" s="23">
        <v>10730.3</v>
      </c>
      <c r="D61" s="16"/>
      <c r="E61" s="10">
        <f t="shared" si="0"/>
        <v>-10730.3</v>
      </c>
    </row>
    <row r="62" spans="1:5" ht="36.75" customHeight="1">
      <c r="A62" s="14" t="s">
        <v>123</v>
      </c>
      <c r="B62" s="22" t="s">
        <v>77</v>
      </c>
      <c r="C62" s="23">
        <v>2363</v>
      </c>
      <c r="D62" s="10"/>
      <c r="E62" s="10">
        <f t="shared" si="0"/>
        <v>-2363</v>
      </c>
    </row>
    <row r="63" spans="1:5" ht="36.75" customHeight="1">
      <c r="A63" s="14" t="s">
        <v>124</v>
      </c>
      <c r="B63" s="22" t="s">
        <v>78</v>
      </c>
      <c r="C63" s="23">
        <v>5888.1</v>
      </c>
      <c r="D63" s="16"/>
      <c r="E63" s="10">
        <f t="shared" si="0"/>
        <v>-5888.1</v>
      </c>
    </row>
    <row r="64" spans="1:5" ht="36.75" customHeight="1">
      <c r="A64" s="14" t="s">
        <v>125</v>
      </c>
      <c r="B64" s="22" t="s">
        <v>78</v>
      </c>
      <c r="C64" s="23">
        <v>766.3</v>
      </c>
      <c r="D64" s="16"/>
      <c r="E64" s="10">
        <f t="shared" si="0"/>
        <v>-766.3</v>
      </c>
    </row>
    <row r="65" spans="1:5" ht="68.25" customHeight="1">
      <c r="A65" s="14" t="s">
        <v>173</v>
      </c>
      <c r="B65" s="22" t="s">
        <v>187</v>
      </c>
      <c r="C65" s="23">
        <v>3000</v>
      </c>
      <c r="D65" s="16"/>
      <c r="E65" s="10">
        <f t="shared" si="0"/>
        <v>-3000</v>
      </c>
    </row>
    <row r="66" spans="1:5" ht="65.45" customHeight="1">
      <c r="A66" s="14" t="s">
        <v>183</v>
      </c>
      <c r="B66" s="22" t="s">
        <v>182</v>
      </c>
      <c r="C66" s="23">
        <v>5000</v>
      </c>
      <c r="D66" s="16"/>
      <c r="E66" s="10">
        <f t="shared" si="0"/>
        <v>-5000</v>
      </c>
    </row>
    <row r="67" spans="1:5" ht="65.45" customHeight="1">
      <c r="A67" s="14" t="s">
        <v>190</v>
      </c>
      <c r="B67" s="22" t="s">
        <v>182</v>
      </c>
      <c r="C67" s="23">
        <v>10110</v>
      </c>
      <c r="D67" s="16"/>
      <c r="E67" s="10">
        <f t="shared" si="0"/>
        <v>-10110</v>
      </c>
    </row>
    <row r="68" spans="1:5" ht="43.9" customHeight="1">
      <c r="A68" s="14" t="s">
        <v>112</v>
      </c>
      <c r="B68" s="22" t="s">
        <v>79</v>
      </c>
      <c r="C68" s="23">
        <f>C69+C92+C93+C94+C95+C96+C97</f>
        <v>1032843.7999999998</v>
      </c>
      <c r="D68" s="10"/>
      <c r="E68" s="10">
        <f t="shared" si="0"/>
        <v>-1032843.7999999998</v>
      </c>
    </row>
    <row r="69" spans="1:5" ht="44.45" customHeight="1">
      <c r="A69" s="14" t="s">
        <v>126</v>
      </c>
      <c r="B69" s="28" t="s">
        <v>80</v>
      </c>
      <c r="C69" s="23">
        <f>SUM(C70:C91)</f>
        <v>985901.39999999979</v>
      </c>
      <c r="D69" s="16"/>
      <c r="E69" s="10">
        <f t="shared" si="0"/>
        <v>-985901.39999999979</v>
      </c>
    </row>
    <row r="70" spans="1:5" ht="111.75" customHeight="1">
      <c r="A70" s="14" t="s">
        <v>127</v>
      </c>
      <c r="B70" s="22" t="s">
        <v>81</v>
      </c>
      <c r="C70" s="23">
        <v>533121.19999999995</v>
      </c>
      <c r="D70" s="10"/>
      <c r="E70" s="10">
        <f t="shared" si="0"/>
        <v>-533121.19999999995</v>
      </c>
    </row>
    <row r="71" spans="1:5" ht="75" customHeight="1">
      <c r="A71" s="14" t="s">
        <v>128</v>
      </c>
      <c r="B71" s="22" t="s">
        <v>100</v>
      </c>
      <c r="C71" s="23">
        <v>407918.2</v>
      </c>
      <c r="D71" s="16"/>
      <c r="E71" s="10">
        <f t="shared" si="0"/>
        <v>-407918.2</v>
      </c>
    </row>
    <row r="72" spans="1:5" ht="66" customHeight="1">
      <c r="A72" s="14" t="s">
        <v>129</v>
      </c>
      <c r="B72" s="22" t="s">
        <v>103</v>
      </c>
      <c r="C72" s="23">
        <v>2946.6</v>
      </c>
      <c r="D72" s="16"/>
      <c r="E72" s="10">
        <f t="shared" si="0"/>
        <v>-2946.6</v>
      </c>
    </row>
    <row r="73" spans="1:5" ht="64.5" customHeight="1">
      <c r="A73" s="14" t="s">
        <v>130</v>
      </c>
      <c r="B73" s="22" t="s">
        <v>82</v>
      </c>
      <c r="C73" s="23">
        <v>48.8</v>
      </c>
      <c r="D73" s="16"/>
      <c r="E73" s="10">
        <f t="shared" si="0"/>
        <v>-48.8</v>
      </c>
    </row>
    <row r="74" spans="1:5" ht="64.5" customHeight="1">
      <c r="A74" s="14" t="s">
        <v>131</v>
      </c>
      <c r="B74" s="22" t="s">
        <v>83</v>
      </c>
      <c r="C74" s="23">
        <v>47</v>
      </c>
      <c r="D74" s="16"/>
      <c r="E74" s="10">
        <f t="shared" si="0"/>
        <v>-47</v>
      </c>
    </row>
    <row r="75" spans="1:5" ht="63" customHeight="1">
      <c r="A75" s="14" t="s">
        <v>132</v>
      </c>
      <c r="B75" s="22" t="s">
        <v>83</v>
      </c>
      <c r="C75" s="23">
        <v>797</v>
      </c>
      <c r="D75" s="16"/>
      <c r="E75" s="10">
        <f t="shared" si="0"/>
        <v>-797</v>
      </c>
    </row>
    <row r="76" spans="1:5" ht="50.25" customHeight="1">
      <c r="A76" s="14" t="s">
        <v>133</v>
      </c>
      <c r="B76" s="22" t="s">
        <v>84</v>
      </c>
      <c r="C76" s="23">
        <v>1159.5999999999999</v>
      </c>
      <c r="D76" s="16"/>
      <c r="E76" s="10">
        <f t="shared" si="0"/>
        <v>-1159.5999999999999</v>
      </c>
    </row>
    <row r="77" spans="1:5" ht="99" customHeight="1">
      <c r="A77" s="14" t="s">
        <v>134</v>
      </c>
      <c r="B77" s="22" t="s">
        <v>85</v>
      </c>
      <c r="C77" s="23">
        <v>19.899999999999999</v>
      </c>
      <c r="D77" s="16"/>
      <c r="E77" s="10">
        <f t="shared" si="0"/>
        <v>-19.899999999999999</v>
      </c>
    </row>
    <row r="78" spans="1:5" ht="68.25" customHeight="1">
      <c r="A78" s="14" t="s">
        <v>135</v>
      </c>
      <c r="B78" s="22" t="s">
        <v>86</v>
      </c>
      <c r="C78" s="23">
        <v>0.6</v>
      </c>
      <c r="D78" s="16"/>
      <c r="E78" s="10">
        <f t="shared" si="0"/>
        <v>-0.6</v>
      </c>
    </row>
    <row r="79" spans="1:5" ht="68.25" customHeight="1">
      <c r="A79" s="14" t="s">
        <v>136</v>
      </c>
      <c r="B79" s="22" t="s">
        <v>87</v>
      </c>
      <c r="C79" s="23">
        <v>85.7</v>
      </c>
      <c r="D79" s="16"/>
      <c r="E79" s="10">
        <f t="shared" si="0"/>
        <v>-85.7</v>
      </c>
    </row>
    <row r="80" spans="1:5" ht="68.25" customHeight="1">
      <c r="A80" s="14" t="s">
        <v>137</v>
      </c>
      <c r="B80" s="22" t="s">
        <v>160</v>
      </c>
      <c r="C80" s="23">
        <f>5168.6+217.2</f>
        <v>5385.8</v>
      </c>
      <c r="D80" s="16"/>
      <c r="E80" s="10">
        <f t="shared" si="0"/>
        <v>-5385.8</v>
      </c>
    </row>
    <row r="81" spans="1:5" ht="75" customHeight="1">
      <c r="A81" s="14" t="s">
        <v>159</v>
      </c>
      <c r="B81" s="22" t="s">
        <v>161</v>
      </c>
      <c r="C81" s="23">
        <v>270</v>
      </c>
      <c r="D81" s="16"/>
      <c r="E81" s="10">
        <f t="shared" si="0"/>
        <v>-270</v>
      </c>
    </row>
    <row r="82" spans="1:5" ht="72" customHeight="1">
      <c r="A82" s="14" t="s">
        <v>138</v>
      </c>
      <c r="B82" s="22" t="s">
        <v>90</v>
      </c>
      <c r="C82" s="23">
        <v>138</v>
      </c>
      <c r="D82" s="10"/>
      <c r="E82" s="10">
        <f t="shared" si="0"/>
        <v>-138</v>
      </c>
    </row>
    <row r="83" spans="1:5" ht="57" customHeight="1">
      <c r="A83" s="14" t="s">
        <v>139</v>
      </c>
      <c r="B83" s="22" t="s">
        <v>157</v>
      </c>
      <c r="C83" s="23">
        <v>310</v>
      </c>
      <c r="D83" s="10"/>
      <c r="E83" s="10">
        <f t="shared" si="0"/>
        <v>-310</v>
      </c>
    </row>
    <row r="84" spans="1:5" ht="88.9" customHeight="1">
      <c r="A84" s="14" t="s">
        <v>156</v>
      </c>
      <c r="B84" s="22" t="s">
        <v>158</v>
      </c>
      <c r="C84" s="23">
        <v>2.9</v>
      </c>
      <c r="D84" s="10"/>
      <c r="E84" s="10">
        <f t="shared" si="0"/>
        <v>-2.9</v>
      </c>
    </row>
    <row r="85" spans="1:5" ht="151.15" customHeight="1">
      <c r="A85" s="14" t="s">
        <v>140</v>
      </c>
      <c r="B85" s="22" t="s">
        <v>99</v>
      </c>
      <c r="C85" s="23">
        <v>1484.5</v>
      </c>
      <c r="D85" s="10"/>
      <c r="E85" s="10">
        <f t="shared" si="0"/>
        <v>-1484.5</v>
      </c>
    </row>
    <row r="86" spans="1:5" ht="70.900000000000006" customHeight="1">
      <c r="A86" s="14" t="s">
        <v>141</v>
      </c>
      <c r="B86" s="22" t="s">
        <v>189</v>
      </c>
      <c r="C86" s="23">
        <v>2</v>
      </c>
      <c r="D86" s="16"/>
      <c r="E86" s="10">
        <f t="shared" si="0"/>
        <v>-2</v>
      </c>
    </row>
    <row r="87" spans="1:5" ht="57" customHeight="1">
      <c r="A87" s="14" t="s">
        <v>142</v>
      </c>
      <c r="B87" s="22" t="s">
        <v>102</v>
      </c>
      <c r="C87" s="23">
        <v>568.45000000000005</v>
      </c>
      <c r="D87" s="16"/>
      <c r="E87" s="10">
        <f t="shared" si="0"/>
        <v>-568.45000000000005</v>
      </c>
    </row>
    <row r="88" spans="1:5" ht="54" customHeight="1">
      <c r="A88" s="14" t="s">
        <v>143</v>
      </c>
      <c r="B88" s="22" t="s">
        <v>102</v>
      </c>
      <c r="C88" s="23">
        <v>568.45000000000005</v>
      </c>
      <c r="D88" s="16"/>
      <c r="E88" s="10">
        <f t="shared" si="0"/>
        <v>-568.45000000000005</v>
      </c>
    </row>
    <row r="89" spans="1:5" ht="150.6" customHeight="1">
      <c r="A89" s="14" t="s">
        <v>144</v>
      </c>
      <c r="B89" s="22" t="s">
        <v>91</v>
      </c>
      <c r="C89" s="23">
        <v>782.2</v>
      </c>
      <c r="D89" s="16"/>
      <c r="E89" s="10">
        <f t="shared" si="0"/>
        <v>-782.2</v>
      </c>
    </row>
    <row r="90" spans="1:5" ht="175.5" customHeight="1">
      <c r="A90" s="14" t="s">
        <v>145</v>
      </c>
      <c r="B90" s="22" t="s">
        <v>92</v>
      </c>
      <c r="C90" s="23">
        <v>29797</v>
      </c>
      <c r="D90" s="10"/>
      <c r="E90" s="10">
        <f t="shared" si="0"/>
        <v>-29797</v>
      </c>
    </row>
    <row r="91" spans="1:5" ht="42" customHeight="1">
      <c r="A91" s="14" t="s">
        <v>146</v>
      </c>
      <c r="B91" s="22" t="s">
        <v>101</v>
      </c>
      <c r="C91" s="23">
        <v>447.5</v>
      </c>
      <c r="D91" s="16"/>
      <c r="E91" s="10">
        <f t="shared" si="0"/>
        <v>-447.5</v>
      </c>
    </row>
    <row r="92" spans="1:5" ht="99" customHeight="1">
      <c r="A92" s="14" t="s">
        <v>154</v>
      </c>
      <c r="B92" s="22" t="s">
        <v>88</v>
      </c>
      <c r="C92" s="23">
        <v>15666.9</v>
      </c>
      <c r="D92" s="16"/>
      <c r="E92" s="10">
        <f>D92-C92</f>
        <v>-15666.9</v>
      </c>
    </row>
    <row r="93" spans="1:5" ht="68.25" customHeight="1">
      <c r="A93" s="14" t="s">
        <v>155</v>
      </c>
      <c r="B93" s="28" t="s">
        <v>89</v>
      </c>
      <c r="C93" s="23">
        <v>20776.8</v>
      </c>
      <c r="D93" s="10"/>
      <c r="E93" s="10">
        <f>D93-C93</f>
        <v>-20776.8</v>
      </c>
    </row>
    <row r="94" spans="1:5" ht="72.599999999999994" customHeight="1">
      <c r="A94" s="14" t="s">
        <v>107</v>
      </c>
      <c r="B94" s="22" t="s">
        <v>184</v>
      </c>
      <c r="C94" s="23">
        <v>7179.2</v>
      </c>
      <c r="D94" s="10"/>
      <c r="E94" s="10">
        <f t="shared" si="0"/>
        <v>-7179.2</v>
      </c>
    </row>
    <row r="95" spans="1:5" ht="70.150000000000006" customHeight="1">
      <c r="A95" s="14" t="s">
        <v>179</v>
      </c>
      <c r="B95" s="22" t="s">
        <v>185</v>
      </c>
      <c r="C95" s="23">
        <v>1436.1</v>
      </c>
      <c r="D95" s="10"/>
      <c r="E95" s="10">
        <f t="shared" si="0"/>
        <v>-1436.1</v>
      </c>
    </row>
    <row r="96" spans="1:5" ht="52.5" customHeight="1">
      <c r="A96" s="14" t="s">
        <v>177</v>
      </c>
      <c r="B96" s="22" t="s">
        <v>178</v>
      </c>
      <c r="C96" s="23">
        <v>1874.6</v>
      </c>
      <c r="D96" s="10"/>
      <c r="E96" s="10">
        <f t="shared" si="0"/>
        <v>-1874.6</v>
      </c>
    </row>
    <row r="97" spans="1:5" ht="58.15" customHeight="1">
      <c r="A97" s="14" t="s">
        <v>186</v>
      </c>
      <c r="B97" s="22" t="s">
        <v>176</v>
      </c>
      <c r="C97" s="23">
        <v>8.8000000000000007</v>
      </c>
      <c r="D97" s="10"/>
      <c r="E97" s="10">
        <f t="shared" si="0"/>
        <v>-8.8000000000000007</v>
      </c>
    </row>
    <row r="98" spans="1:5" ht="23.25" customHeight="1">
      <c r="A98" s="14" t="s">
        <v>113</v>
      </c>
      <c r="B98" s="22" t="s">
        <v>93</v>
      </c>
      <c r="C98" s="23">
        <f>SUM(C99:C102)</f>
        <v>6512.1</v>
      </c>
      <c r="D98" s="16"/>
      <c r="E98" s="10">
        <f t="shared" si="0"/>
        <v>-6512.1</v>
      </c>
    </row>
    <row r="99" spans="1:5" ht="66" customHeight="1">
      <c r="A99" s="14" t="s">
        <v>114</v>
      </c>
      <c r="B99" s="22" t="s">
        <v>94</v>
      </c>
      <c r="C99" s="23">
        <v>2906.3</v>
      </c>
      <c r="D99" s="16"/>
      <c r="E99" s="10">
        <f t="shared" si="0"/>
        <v>-2906.3</v>
      </c>
    </row>
    <row r="100" spans="1:5" ht="182.45" customHeight="1">
      <c r="A100" s="14" t="s">
        <v>115</v>
      </c>
      <c r="B100" s="28" t="s">
        <v>95</v>
      </c>
      <c r="C100" s="23">
        <v>2020</v>
      </c>
      <c r="D100" s="16"/>
      <c r="E100" s="10">
        <f t="shared" si="0"/>
        <v>-2020</v>
      </c>
    </row>
    <row r="101" spans="1:5" ht="54.75" customHeight="1">
      <c r="A101" s="14" t="s">
        <v>116</v>
      </c>
      <c r="B101" s="28" t="s">
        <v>96</v>
      </c>
      <c r="C101" s="23">
        <v>969</v>
      </c>
      <c r="D101" s="16"/>
      <c r="E101" s="10">
        <f t="shared" si="0"/>
        <v>-969</v>
      </c>
    </row>
    <row r="102" spans="1:5" ht="42.75" customHeight="1">
      <c r="A102" s="14" t="s">
        <v>174</v>
      </c>
      <c r="B102" s="28" t="s">
        <v>175</v>
      </c>
      <c r="C102" s="23">
        <v>616.79999999999995</v>
      </c>
      <c r="D102" s="16"/>
      <c r="E102" s="10">
        <f t="shared" si="0"/>
        <v>-616.79999999999995</v>
      </c>
    </row>
    <row r="103" spans="1:5" s="17" customFormat="1" ht="27.6" customHeight="1">
      <c r="A103" s="39" t="s">
        <v>97</v>
      </c>
      <c r="B103" s="39"/>
      <c r="C103" s="23">
        <f>C9+C46</f>
        <v>3418059.9099999997</v>
      </c>
      <c r="D103" s="16"/>
      <c r="E103" s="10">
        <f t="shared" ref="E103" si="1">D103-C103</f>
        <v>-3418059.9099999997</v>
      </c>
    </row>
    <row r="104" spans="1:5" s="17" customFormat="1" ht="19.5" customHeight="1">
      <c r="A104" s="35"/>
      <c r="B104" s="35"/>
      <c r="C104" s="36"/>
      <c r="D104" s="20"/>
      <c r="E104" s="21"/>
    </row>
    <row r="105" spans="1:5" s="17" customFormat="1" ht="27.6" customHeight="1">
      <c r="A105" s="1"/>
      <c r="B105" s="19"/>
      <c r="C105" s="20"/>
      <c r="D105" s="20"/>
      <c r="E105" s="21"/>
    </row>
    <row r="106" spans="1:5" s="17" customFormat="1" ht="19.149999999999999" customHeight="1">
      <c r="A106" s="1"/>
      <c r="B106" s="19"/>
      <c r="C106" s="20"/>
      <c r="D106" s="20"/>
      <c r="E106" s="21"/>
    </row>
    <row r="107" spans="1:5" s="17" customFormat="1" ht="22.15" customHeight="1">
      <c r="A107" s="34"/>
      <c r="B107" s="19"/>
      <c r="C107" s="20"/>
      <c r="D107" s="20"/>
      <c r="E107" s="21"/>
    </row>
    <row r="108" spans="1:5" s="17" customFormat="1" ht="27.6" customHeight="1">
      <c r="A108" s="19"/>
      <c r="B108" s="19"/>
      <c r="C108" s="20"/>
      <c r="D108" s="20"/>
      <c r="E108" s="21"/>
    </row>
    <row r="109" spans="1:5" s="17" customFormat="1" ht="27.6" customHeight="1">
      <c r="A109" s="19"/>
      <c r="B109" s="19"/>
      <c r="C109" s="20"/>
      <c r="D109" s="20"/>
      <c r="E109" s="21"/>
    </row>
    <row r="110" spans="1:5" s="17" customFormat="1" ht="27.6" customHeight="1">
      <c r="A110" s="19"/>
      <c r="B110" s="19"/>
      <c r="C110" s="20"/>
      <c r="D110" s="20"/>
      <c r="E110" s="21"/>
    </row>
    <row r="134" spans="1:2">
      <c r="B134" s="33"/>
    </row>
    <row r="141" spans="1:2">
      <c r="A141" s="26"/>
    </row>
  </sheetData>
  <mergeCells count="6">
    <mergeCell ref="A5:E5"/>
    <mergeCell ref="C6:E6"/>
    <mergeCell ref="A103:B103"/>
    <mergeCell ref="B1:C1"/>
    <mergeCell ref="B2:C2"/>
    <mergeCell ref="B3:C3"/>
  </mergeCells>
  <pageMargins left="0.78740157480314965" right="0.19685039370078741" top="0.59055118110236227" bottom="0.59055118110236227" header="0.31496062992125984" footer="0"/>
  <pageSetup paperSize="9" scale="80" firstPageNumber="25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2018</vt:lpstr>
      <vt:lpstr>'Доходы 2018'!Заголовки_для_печати</vt:lpstr>
      <vt:lpstr>'Доходы 2018'!Область_печати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Chernogolova</dc:creator>
  <cp:lastModifiedBy>orlova_n</cp:lastModifiedBy>
  <cp:lastPrinted>2017-12-18T08:04:18Z</cp:lastPrinted>
  <dcterms:created xsi:type="dcterms:W3CDTF">2016-10-25T08:49:12Z</dcterms:created>
  <dcterms:modified xsi:type="dcterms:W3CDTF">2017-12-22T08:28:26Z</dcterms:modified>
</cp:coreProperties>
</file>