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Проект_2019-2021\Бюджет в Думу ЗАТО Северск\Решение с приложениями\"/>
    </mc:Choice>
  </mc:AlternateContent>
  <bookViews>
    <workbookView xWindow="0" yWindow="0" windowWidth="23130" windowHeight="11445"/>
  </bookViews>
  <sheets>
    <sheet name="Доходы 2019" sheetId="1" r:id="rId1"/>
  </sheets>
  <definedNames>
    <definedName name="Z_389D9002_B159_466B_9DF6_B698B38C0892_.wvu.PrintTitles" localSheetId="0" hidden="1">'Доходы 2019'!$8:$8</definedName>
    <definedName name="Z_389D9002_B159_466B_9DF6_B698B38C0892_.wvu.Rows" localSheetId="0" hidden="1">'Доходы 2019'!#REF!,'Доходы 2019'!#REF!,'Доходы 2019'!#REF!,'Доходы 2019'!$46:$46,'Доходы 2019'!#REF!,'Доходы 2019'!#REF!</definedName>
    <definedName name="_xlnm.Print_Titles" localSheetId="0">'Доходы 2019'!$8:$8</definedName>
    <definedName name="_xlnm.Print_Area" localSheetId="0">'Доходы 2019'!$A$1:$D$93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15" i="1"/>
  <c r="C13" i="1" l="1"/>
  <c r="C49" i="1"/>
  <c r="F49" i="1" s="1"/>
  <c r="C56" i="1" l="1"/>
  <c r="C54" i="1" s="1"/>
  <c r="C64" i="1" l="1"/>
  <c r="C63" i="1" s="1"/>
  <c r="C86" i="1"/>
  <c r="C11" i="1" l="1"/>
  <c r="E74" i="1" l="1"/>
  <c r="E60" i="1"/>
  <c r="C23" i="1"/>
  <c r="D23" i="1"/>
  <c r="E88" i="1" l="1"/>
  <c r="E87" i="1"/>
  <c r="E86" i="1"/>
  <c r="E85" i="1"/>
  <c r="E82" i="1"/>
  <c r="E81" i="1"/>
  <c r="E80" i="1"/>
  <c r="E79" i="1"/>
  <c r="E78" i="1"/>
  <c r="E77" i="1"/>
  <c r="E76" i="1"/>
  <c r="E75" i="1"/>
  <c r="E84" i="1"/>
  <c r="E83" i="1"/>
  <c r="E73" i="1"/>
  <c r="E72" i="1"/>
  <c r="E71" i="1"/>
  <c r="E70" i="1"/>
  <c r="E69" i="1"/>
  <c r="E68" i="1"/>
  <c r="E67" i="1"/>
  <c r="E66" i="1"/>
  <c r="E65" i="1"/>
  <c r="E62" i="1"/>
  <c r="E61" i="1"/>
  <c r="E59" i="1"/>
  <c r="E58" i="1"/>
  <c r="D56" i="1"/>
  <c r="E55" i="1"/>
  <c r="E53" i="1"/>
  <c r="E51" i="1"/>
  <c r="E50" i="1"/>
  <c r="D49" i="1"/>
  <c r="C48" i="1"/>
  <c r="C47" i="1" s="1"/>
  <c r="E42" i="1"/>
  <c r="C42" i="1"/>
  <c r="E39" i="1"/>
  <c r="C39" i="1"/>
  <c r="E33" i="1"/>
  <c r="E29" i="1"/>
  <c r="C29" i="1"/>
  <c r="E25" i="1"/>
  <c r="E20" i="1"/>
  <c r="C20" i="1"/>
  <c r="C10" i="1" s="1"/>
  <c r="E15" i="1"/>
  <c r="E64" i="1" l="1"/>
  <c r="E63" i="1"/>
  <c r="C27" i="1"/>
  <c r="C26" i="1" s="1"/>
  <c r="E56" i="1"/>
  <c r="D54" i="1"/>
  <c r="E54" i="1" s="1"/>
  <c r="E26" i="1"/>
  <c r="E49" i="1"/>
  <c r="E10" i="1"/>
  <c r="C9" i="1" l="1"/>
  <c r="C89" i="1" s="1"/>
  <c r="E9" i="1"/>
  <c r="D48" i="1"/>
  <c r="D47" i="1" s="1"/>
  <c r="E47" i="1" l="1"/>
  <c r="E48" i="1"/>
  <c r="E89" i="1" l="1"/>
</calcChain>
</file>

<file path=xl/comments1.xml><?xml version="1.0" encoding="utf-8"?>
<comments xmlns="http://schemas.openxmlformats.org/spreadsheetml/2006/main">
  <authors>
    <author>Парфененко А.В.</author>
  </authors>
  <commentLis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Парфененко А.В.:</t>
        </r>
        <r>
          <rPr>
            <sz val="9"/>
            <color indexed="81"/>
            <rFont val="Tahoma"/>
            <family val="2"/>
            <charset val="204"/>
          </rPr>
          <t xml:space="preserve">
разбивка по расходам доп.классификация 
30 50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  <charset val="204"/>
          </rPr>
          <t>Парфененко А.В.:</t>
        </r>
        <r>
          <rPr>
            <sz val="9"/>
            <color indexed="81"/>
            <rFont val="Tahoma"/>
            <family val="2"/>
            <charset val="204"/>
          </rPr>
          <t xml:space="preserve">
делю пополам - согласовано с БО</t>
        </r>
      </text>
    </comment>
  </commentList>
</comments>
</file>

<file path=xl/sharedStrings.xml><?xml version="1.0" encoding="utf-8"?>
<sst xmlns="http://schemas.openxmlformats.org/spreadsheetml/2006/main" count="170" uniqueCount="168">
  <si>
    <t>(тыс.руб.)</t>
  </si>
  <si>
    <t>Наименование показателей</t>
  </si>
  <si>
    <t>уточненный в декабре 2016</t>
  </si>
  <si>
    <t>отклонение</t>
  </si>
  <si>
    <t>5=4-3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</si>
  <si>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</si>
  <si>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</si>
  <si>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</si>
  <si>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</si>
  <si>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</si>
  <si>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</si>
  <si>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</si>
  <si>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</si>
  <si>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</si>
  <si>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</si>
  <si>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</si>
  <si>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</si>
  <si>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</si>
  <si>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</si>
  <si>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</si>
  <si>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</si>
  <si>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</si>
  <si>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</si>
  <si>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</si>
  <si>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</si>
  <si>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</si>
  <si>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</si>
  <si>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</si>
  <si>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</si>
  <si>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</si>
  <si>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</si>
  <si>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</si>
  <si>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</si>
  <si>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</si>
  <si>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</si>
  <si>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</si>
  <si>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</si>
  <si>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</si>
  <si>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</si>
  <si>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</si>
  <si>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</si>
  <si>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</si>
  <si>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</si>
  <si>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</si>
  <si>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</si>
  <si>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</si>
  <si>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</si>
  <si>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</si>
  <si>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</si>
  <si>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</si>
  <si>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</si>
  <si>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</si>
  <si>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</si>
  <si>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</si>
  <si>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</si>
  <si>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</si>
  <si>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</si>
  <si>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</si>
  <si>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</si>
  <si>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</si>
  <si>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</si>
  <si>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</si>
  <si>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</si>
  <si>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</si>
  <si>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</si>
  <si>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</si>
  <si>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</si>
  <si>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</si>
  <si>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</si>
  <si>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</si>
  <si>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</si>
  <si>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</si>
  <si>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</si>
  <si>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</si>
  <si>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</si>
  <si>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</si>
  <si>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</si>
  <si>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</si>
  <si>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</si>
  <si>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</si>
  <si>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</si>
  <si>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</si>
  <si>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Иные межбюджетные трансферты</t>
  </si>
  <si>
    <t>ВСЕГО ДОХОДОВ ПО ЗАТО СЕВЕРСК</t>
  </si>
  <si>
    <t>77 38 83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</si>
  <si>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</si>
  <si>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</si>
  <si>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</si>
  <si>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</si>
  <si>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</si>
  <si>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</si>
  <si>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</si>
  <si>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000 1 07 00000 00 0000 000</t>
  </si>
  <si>
    <t>Налоги, сборы и регулярные платежи за пользование природными ресурсами</t>
  </si>
  <si>
    <t>182 1 07 01020 01 0000 110</t>
  </si>
  <si>
    <t>Налог на добычу общераспространенных полезных ископаемых</t>
  </si>
  <si>
    <t>Александра Викторовна Парфененко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</si>
  <si>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</si>
  <si>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детей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</si>
  <si>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</t>
  </si>
  <si>
    <t>182 1 06 06000 04 0000 110</t>
  </si>
  <si>
    <t>Налоги на прибыль, доходы</t>
  </si>
  <si>
    <t>182 1 01 02000 01 0000 110</t>
  </si>
  <si>
    <t>000 1 01 00000 00 0000 000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</si>
  <si>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</si>
  <si>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Субсидии на оплату труда руководителям и специалистам муниципальных учреждений культуры и искусства в части выплат надбавок и доплат к тарифной ставке (должностному окладу)</t>
  </si>
  <si>
    <t xml:space="preserve">Субвенции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</si>
  <si>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 xml:space="preserve">                                                                                            к Решению Думы ЗАТО Северск</t>
  </si>
  <si>
    <t xml:space="preserve">                                                                                            Приложение  4</t>
  </si>
  <si>
    <t xml:space="preserve">                                                                                            от ________________ №_______</t>
  </si>
  <si>
    <t>ДОХОДЫ
бюджета ЗАТО Северск на 2019 год</t>
  </si>
  <si>
    <t>Прогноз
на 2019 год</t>
  </si>
  <si>
    <t>КБК доходов</t>
  </si>
  <si>
    <t>Доходы от оказания платных услуг и компенсации затрат государства</t>
  </si>
  <si>
    <t>Налоги на товары (работы, услуги), реализуемые на территории Российской Федерации</t>
  </si>
  <si>
    <t>000 1 03 00000 00 0000 000</t>
  </si>
  <si>
    <t>100 1 03 02000 01 0000 110</t>
  </si>
  <si>
    <t>Субвенции бюджетам бюджетной системы Российской Федерации</t>
  </si>
  <si>
    <t>000 2 02 10000 00 0000 150</t>
  </si>
  <si>
    <t>903 2 02 15001 04 0034 150</t>
  </si>
  <si>
    <t>903 2 02 15001 04 0035 150</t>
  </si>
  <si>
    <t>903 2 02 15002 04 0000 150</t>
  </si>
  <si>
    <t>903 2 02 15010 04 0000 150</t>
  </si>
  <si>
    <t>000 2 02 20000 00 0000 150</t>
  </si>
  <si>
    <t>000 2 02 29999 04 0000 150</t>
  </si>
  <si>
    <t>952 2 02 29999 04 0007 150</t>
  </si>
  <si>
    <t>904 2 02 29999 04 0011 150</t>
  </si>
  <si>
    <t>904 2 02 29999 04 0018 150</t>
  </si>
  <si>
    <t>907 2 02 29999 04 0033 150</t>
  </si>
  <si>
    <t>904 2 02 29999 04 0042 150</t>
  </si>
  <si>
    <t>907 2 02 29999 04 0042 150</t>
  </si>
  <si>
    <t>000 2 02 30000 00 0000 150</t>
  </si>
  <si>
    <t>000 2 02 30024 04 0000 150</t>
  </si>
  <si>
    <t>907 2 02 30024 04 0015 150</t>
  </si>
  <si>
    <t>952 2 02 30024 04 0021 150</t>
  </si>
  <si>
    <t>952 2 02 30024 04 0022 150</t>
  </si>
  <si>
    <t>907 2 02 30024 04 0030 150</t>
  </si>
  <si>
    <t>902 2 02 30024 04 0040 150</t>
  </si>
  <si>
    <t>902 2 02 30024 04 0060 150</t>
  </si>
  <si>
    <t>902 2 02 30024 04 0070 150</t>
  </si>
  <si>
    <t>902 2 02 30024 04 0080 150</t>
  </si>
  <si>
    <t>902 2 02 30024 04 0101 150</t>
  </si>
  <si>
    <t>902 2 02 30024 04 0102 150</t>
  </si>
  <si>
    <t>954 2 02 30024 04 0120 150</t>
  </si>
  <si>
    <t>954 2 02 30024 04 0121 150</t>
  </si>
  <si>
    <t>907 2 02 30024 04 0150 150</t>
  </si>
  <si>
    <t>902 2 02 30024 04 0160 150</t>
  </si>
  <si>
    <t>902 2 02 30024 04 0170 150</t>
  </si>
  <si>
    <t>954 2 02 30024 04 0170 150</t>
  </si>
  <si>
    <t>907 2 02 30024 04 0215 150</t>
  </si>
  <si>
    <t>902 2 02 30024 04 0250 150</t>
  </si>
  <si>
    <t>902 2 02 30027 04 0113 150</t>
  </si>
  <si>
    <t>902 2 02 30027 04 0114 150</t>
  </si>
  <si>
    <t>000 2 02 40000 00 0000 150</t>
  </si>
  <si>
    <t>902 2 02 49999 04 0027 150</t>
  </si>
  <si>
    <t>907 2 02 49999 04 0029 150</t>
  </si>
  <si>
    <t>952 2 02 35082 04 0000 150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</si>
  <si>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 продолжающих обучение в муниципальных общеобразовательных организациях)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</si>
  <si>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</si>
  <si>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</si>
  <si>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</si>
  <si>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Субвенции на осуществление отдельных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</si>
  <si>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 xml:space="preserve">Дотации бюджетам городских округов на поддержку мер по обеспечению сбалансированности бюджетов 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</si>
  <si>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</si>
  <si>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</si>
  <si>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</si>
  <si>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909 2 02 25112 04 0037 150</t>
  </si>
  <si>
    <t>Субсидии бюджетам на софинансирование капитальных вложений в объекты государственной (муниципальной) собственности
(создание дополнительных мест во вновь построенных образовательных организациях с использованием механизма государственно-частного партнерства в рамках государственной программы "Развитие образования в Томской области")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</si>
</sst>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2" borderId="0" xfId="2" applyFont="1" applyFill="1"/>
    <xf numFmtId="49" fontId="2" fillId="0" borderId="0" xfId="2" applyNumberFormat="1" applyFont="1" applyFill="1" applyAlignment="1">
      <alignment vertical="justify"/>
    </xf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4" fontId="2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4" fontId="4" fillId="0" borderId="2" xfId="2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3" borderId="0" xfId="2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" fontId="2" fillId="0" borderId="0" xfId="2" applyNumberFormat="1" applyFont="1" applyFill="1"/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49" fontId="2" fillId="0" borderId="0" xfId="2" applyNumberFormat="1" applyFont="1" applyFill="1" applyAlignment="1">
      <alignment horizontal="left" vertical="justify"/>
    </xf>
    <xf numFmtId="4" fontId="2" fillId="2" borderId="2" xfId="0" applyNumberFormat="1" applyFont="1" applyFill="1" applyBorder="1" applyAlignment="1">
      <alignment horizontal="justify" vertical="center" wrapText="1"/>
    </xf>
    <xf numFmtId="0" fontId="2" fillId="2" borderId="2" xfId="2" applyFont="1" applyFill="1" applyBorder="1" applyAlignment="1">
      <alignment horizontal="justify" vertical="center" wrapText="1"/>
    </xf>
    <xf numFmtId="4" fontId="2" fillId="0" borderId="2" xfId="2" applyNumberFormat="1" applyFont="1" applyFill="1" applyBorder="1" applyAlignment="1">
      <alignment horizontal="left" vertical="center" wrapText="1"/>
    </xf>
    <xf numFmtId="164" fontId="2" fillId="3" borderId="2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left" vertical="justify"/>
    </xf>
    <xf numFmtId="4" fontId="2" fillId="2" borderId="0" xfId="2" applyNumberFormat="1" applyFont="1" applyFill="1" applyBorder="1" applyAlignment="1">
      <alignment horizontal="left" vertical="center"/>
    </xf>
    <xf numFmtId="4" fontId="2" fillId="2" borderId="0" xfId="2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justify" vertical="center" wrapText="1"/>
    </xf>
    <xf numFmtId="14" fontId="2" fillId="2" borderId="0" xfId="2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right" vertical="center"/>
    </xf>
    <xf numFmtId="4" fontId="2" fillId="2" borderId="2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7"/>
  <sheetViews>
    <sheetView tabSelected="1" view="pageBreakPreview" zoomScaleSheetLayoutView="100" workbookViewId="0">
      <selection activeCell="C38" sqref="C38"/>
    </sheetView>
  </sheetViews>
  <sheetFormatPr defaultColWidth="8.85546875" defaultRowHeight="15.75" x14ac:dyDescent="0.25"/>
  <cols>
    <col min="1" max="1" width="28.85546875" style="1" customWidth="1"/>
    <col min="2" max="2" width="70" style="18" customWidth="1"/>
    <col min="3" max="3" width="16" style="3" customWidth="1"/>
    <col min="4" max="4" width="14.5703125" style="3" hidden="1" customWidth="1"/>
    <col min="5" max="5" width="13.7109375" style="3" hidden="1" customWidth="1"/>
    <col min="6" max="6" width="17.28515625" style="3" customWidth="1"/>
    <col min="7" max="7" width="12.7109375" style="3" bestFit="1" customWidth="1"/>
    <col min="8" max="16384" width="8.85546875" style="3"/>
  </cols>
  <sheetData>
    <row r="1" spans="1:7" ht="18.75" customHeight="1" x14ac:dyDescent="0.25">
      <c r="A1" s="3"/>
      <c r="B1" s="42" t="s">
        <v>108</v>
      </c>
      <c r="C1" s="42"/>
      <c r="D1" s="2"/>
      <c r="E1" s="2"/>
    </row>
    <row r="2" spans="1:7" ht="18" customHeight="1" x14ac:dyDescent="0.25">
      <c r="A2" s="3"/>
      <c r="B2" s="42" t="s">
        <v>107</v>
      </c>
      <c r="C2" s="42"/>
      <c r="D2" s="2"/>
      <c r="E2" s="2"/>
    </row>
    <row r="3" spans="1:7" ht="17.25" customHeight="1" x14ac:dyDescent="0.25">
      <c r="A3" s="3"/>
      <c r="B3" s="42" t="s">
        <v>109</v>
      </c>
      <c r="C3" s="42"/>
      <c r="D3" s="2"/>
      <c r="E3" s="2"/>
    </row>
    <row r="4" spans="1:7" ht="10.15" customHeight="1" x14ac:dyDescent="0.25">
      <c r="A4" s="3"/>
      <c r="B4" s="27"/>
      <c r="C4" s="27"/>
      <c r="D4" s="2"/>
      <c r="E4" s="2"/>
    </row>
    <row r="5" spans="1:7" ht="33.75" customHeight="1" x14ac:dyDescent="0.25">
      <c r="A5" s="39" t="s">
        <v>110</v>
      </c>
      <c r="B5" s="39"/>
      <c r="C5" s="39"/>
      <c r="D5" s="39"/>
      <c r="E5" s="39"/>
    </row>
    <row r="6" spans="1:7" ht="16.899999999999999" customHeight="1" x14ac:dyDescent="0.25">
      <c r="A6" s="25"/>
      <c r="B6" s="4"/>
      <c r="C6" s="40" t="s">
        <v>0</v>
      </c>
      <c r="D6" s="40"/>
      <c r="E6" s="40"/>
    </row>
    <row r="7" spans="1:7" ht="33.75" customHeight="1" x14ac:dyDescent="0.25">
      <c r="A7" s="5" t="s">
        <v>112</v>
      </c>
      <c r="B7" s="6" t="s">
        <v>1</v>
      </c>
      <c r="C7" s="7" t="s">
        <v>111</v>
      </c>
      <c r="D7" s="7" t="s">
        <v>2</v>
      </c>
      <c r="E7" s="7" t="s">
        <v>3</v>
      </c>
    </row>
    <row r="8" spans="1:7" ht="18" customHeight="1" x14ac:dyDescent="0.25">
      <c r="A8" s="5">
        <v>1</v>
      </c>
      <c r="B8" s="6">
        <v>2</v>
      </c>
      <c r="C8" s="8">
        <v>3</v>
      </c>
      <c r="D8" s="8">
        <v>4</v>
      </c>
      <c r="E8" s="8" t="s">
        <v>4</v>
      </c>
    </row>
    <row r="9" spans="1:7" s="12" customFormat="1" ht="21.6" customHeight="1" x14ac:dyDescent="0.2">
      <c r="A9" s="9"/>
      <c r="B9" s="29" t="s">
        <v>5</v>
      </c>
      <c r="C9" s="23">
        <f>C10+C26</f>
        <v>1066780.31</v>
      </c>
      <c r="D9" s="10"/>
      <c r="E9" s="11" t="e">
        <f>E10+E26</f>
        <v>#REF!</v>
      </c>
    </row>
    <row r="10" spans="1:7" ht="20.45" customHeight="1" x14ac:dyDescent="0.25">
      <c r="A10" s="13"/>
      <c r="B10" s="29" t="s">
        <v>6</v>
      </c>
      <c r="C10" s="23">
        <f>C11+C13+C15+C20+C23+C25</f>
        <v>932939.58000000007</v>
      </c>
      <c r="D10" s="10"/>
      <c r="E10" s="11" t="e">
        <f>E12+E14+E15+E20+#REF!+E25</f>
        <v>#REF!</v>
      </c>
      <c r="G10" s="24"/>
    </row>
    <row r="11" spans="1:7" ht="20.45" customHeight="1" x14ac:dyDescent="0.25">
      <c r="A11" s="14" t="s">
        <v>103</v>
      </c>
      <c r="B11" s="29" t="s">
        <v>101</v>
      </c>
      <c r="C11" s="23">
        <f>C12</f>
        <v>682128.17</v>
      </c>
      <c r="D11" s="10"/>
      <c r="E11" s="11"/>
      <c r="G11" s="24"/>
    </row>
    <row r="12" spans="1:7" ht="23.45" customHeight="1" x14ac:dyDescent="0.25">
      <c r="A12" s="14" t="s">
        <v>102</v>
      </c>
      <c r="B12" s="22" t="s">
        <v>7</v>
      </c>
      <c r="C12" s="23">
        <v>682128.17</v>
      </c>
      <c r="D12" s="10"/>
      <c r="E12" s="15"/>
    </row>
    <row r="13" spans="1:7" ht="38.25" customHeight="1" x14ac:dyDescent="0.25">
      <c r="A13" s="14" t="s">
        <v>115</v>
      </c>
      <c r="B13" s="22" t="s">
        <v>114</v>
      </c>
      <c r="C13" s="23">
        <f>C14</f>
        <v>8496</v>
      </c>
      <c r="D13" s="10"/>
      <c r="E13" s="15"/>
    </row>
    <row r="14" spans="1:7" ht="41.25" customHeight="1" x14ac:dyDescent="0.25">
      <c r="A14" s="14" t="s">
        <v>116</v>
      </c>
      <c r="B14" s="28" t="s">
        <v>8</v>
      </c>
      <c r="C14" s="23">
        <v>8496</v>
      </c>
      <c r="D14" s="10"/>
      <c r="E14" s="15"/>
    </row>
    <row r="15" spans="1:7" ht="24.75" customHeight="1" x14ac:dyDescent="0.25">
      <c r="A15" s="14" t="s">
        <v>9</v>
      </c>
      <c r="B15" s="22" t="s">
        <v>10</v>
      </c>
      <c r="C15" s="23">
        <f>C16+C17+C18+C19</f>
        <v>91244.41</v>
      </c>
      <c r="D15" s="10"/>
      <c r="E15" s="11">
        <f>E16+E17+E18+E19</f>
        <v>0</v>
      </c>
    </row>
    <row r="16" spans="1:7" ht="37.5" customHeight="1" x14ac:dyDescent="0.25">
      <c r="A16" s="14" t="s">
        <v>11</v>
      </c>
      <c r="B16" s="22" t="s">
        <v>12</v>
      </c>
      <c r="C16" s="23">
        <v>46478</v>
      </c>
      <c r="D16" s="10"/>
      <c r="E16" s="15"/>
    </row>
    <row r="17" spans="1:5" ht="34.9" customHeight="1" x14ac:dyDescent="0.25">
      <c r="A17" s="14" t="s">
        <v>13</v>
      </c>
      <c r="B17" s="22" t="s">
        <v>14</v>
      </c>
      <c r="C17" s="23">
        <v>43848</v>
      </c>
      <c r="D17" s="10"/>
      <c r="E17" s="15"/>
    </row>
    <row r="18" spans="1:5" ht="25.15" customHeight="1" x14ac:dyDescent="0.25">
      <c r="A18" s="14" t="s">
        <v>15</v>
      </c>
      <c r="B18" s="22" t="s">
        <v>16</v>
      </c>
      <c r="C18" s="23">
        <v>55.1</v>
      </c>
      <c r="D18" s="10"/>
      <c r="E18" s="15"/>
    </row>
    <row r="19" spans="1:5" ht="37.9" customHeight="1" x14ac:dyDescent="0.25">
      <c r="A19" s="14" t="s">
        <v>159</v>
      </c>
      <c r="B19" s="22" t="s">
        <v>160</v>
      </c>
      <c r="C19" s="23">
        <v>863.31</v>
      </c>
      <c r="D19" s="10"/>
      <c r="E19" s="15"/>
    </row>
    <row r="20" spans="1:5" ht="24" customHeight="1" x14ac:dyDescent="0.25">
      <c r="A20" s="14" t="s">
        <v>17</v>
      </c>
      <c r="B20" s="22" t="s">
        <v>18</v>
      </c>
      <c r="C20" s="23">
        <f>C21+C22</f>
        <v>138030</v>
      </c>
      <c r="D20" s="10"/>
      <c r="E20" s="11">
        <f>E21+E22</f>
        <v>0</v>
      </c>
    </row>
    <row r="21" spans="1:5" ht="21.6" customHeight="1" x14ac:dyDescent="0.25">
      <c r="A21" s="14" t="s">
        <v>19</v>
      </c>
      <c r="B21" s="22" t="s">
        <v>20</v>
      </c>
      <c r="C21" s="23">
        <v>33103</v>
      </c>
      <c r="D21" s="10"/>
      <c r="E21" s="15"/>
    </row>
    <row r="22" spans="1:5" ht="25.9" customHeight="1" x14ac:dyDescent="0.25">
      <c r="A22" s="14" t="s">
        <v>100</v>
      </c>
      <c r="B22" s="22" t="s">
        <v>21</v>
      </c>
      <c r="C22" s="23">
        <v>104927</v>
      </c>
      <c r="D22" s="10"/>
      <c r="E22" s="15"/>
    </row>
    <row r="23" spans="1:5" ht="39" customHeight="1" x14ac:dyDescent="0.25">
      <c r="A23" s="14" t="s">
        <v>92</v>
      </c>
      <c r="B23" s="30" t="s">
        <v>93</v>
      </c>
      <c r="C23" s="23">
        <f>C24</f>
        <v>1</v>
      </c>
      <c r="D23" s="23">
        <f>D24</f>
        <v>1.23</v>
      </c>
      <c r="E23" s="31"/>
    </row>
    <row r="24" spans="1:5" ht="25.9" customHeight="1" x14ac:dyDescent="0.25">
      <c r="A24" s="14" t="s">
        <v>94</v>
      </c>
      <c r="B24" s="30" t="s">
        <v>95</v>
      </c>
      <c r="C24" s="23">
        <v>1</v>
      </c>
      <c r="D24" s="23">
        <v>1.23</v>
      </c>
      <c r="E24" s="31"/>
    </row>
    <row r="25" spans="1:5" ht="25.15" customHeight="1" x14ac:dyDescent="0.25">
      <c r="A25" s="14" t="s">
        <v>22</v>
      </c>
      <c r="B25" s="22" t="s">
        <v>23</v>
      </c>
      <c r="C25" s="23">
        <v>13040</v>
      </c>
      <c r="D25" s="10"/>
      <c r="E25" s="11" t="e">
        <f>SUM(#REF!)</f>
        <v>#REF!</v>
      </c>
    </row>
    <row r="26" spans="1:5" ht="22.9" customHeight="1" x14ac:dyDescent="0.25">
      <c r="A26" s="14"/>
      <c r="B26" s="29" t="s">
        <v>24</v>
      </c>
      <c r="C26" s="23">
        <f>C27+C39+C42+C45+C46+C41</f>
        <v>133840.72999999998</v>
      </c>
      <c r="D26" s="10"/>
      <c r="E26" s="11">
        <f>E27+E39+E42+E45+E46+E41</f>
        <v>0</v>
      </c>
    </row>
    <row r="27" spans="1:5" ht="42.6" customHeight="1" x14ac:dyDescent="0.25">
      <c r="A27" s="14" t="s">
        <v>25</v>
      </c>
      <c r="B27" s="29" t="s">
        <v>26</v>
      </c>
      <c r="C27" s="23">
        <f>C28+C29+C32+C33</f>
        <v>84958.959999999992</v>
      </c>
      <c r="D27" s="10"/>
      <c r="E27" s="15"/>
    </row>
    <row r="28" spans="1:5" ht="59.45" customHeight="1" x14ac:dyDescent="0.25">
      <c r="A28" s="14" t="s">
        <v>27</v>
      </c>
      <c r="B28" s="29" t="s">
        <v>28</v>
      </c>
      <c r="C28" s="23">
        <v>14.1</v>
      </c>
      <c r="D28" s="10"/>
      <c r="E28" s="15"/>
    </row>
    <row r="29" spans="1:5" ht="24" customHeight="1" x14ac:dyDescent="0.25">
      <c r="A29" s="14"/>
      <c r="B29" s="28" t="s">
        <v>29</v>
      </c>
      <c r="C29" s="23">
        <f>C30+C31</f>
        <v>47458.9</v>
      </c>
      <c r="D29" s="10"/>
      <c r="E29" s="11">
        <f>E30+E31</f>
        <v>0</v>
      </c>
    </row>
    <row r="30" spans="1:5" ht="81.75" customHeight="1" x14ac:dyDescent="0.25">
      <c r="A30" s="14" t="s">
        <v>30</v>
      </c>
      <c r="B30" s="28" t="s">
        <v>31</v>
      </c>
      <c r="C30" s="23">
        <v>22457.5</v>
      </c>
      <c r="D30" s="10"/>
      <c r="E30" s="16"/>
    </row>
    <row r="31" spans="1:5" ht="84.75" customHeight="1" x14ac:dyDescent="0.25">
      <c r="A31" s="14" t="s">
        <v>32</v>
      </c>
      <c r="B31" s="28" t="s">
        <v>33</v>
      </c>
      <c r="C31" s="23">
        <v>25001.4</v>
      </c>
      <c r="D31" s="10"/>
      <c r="E31" s="16"/>
    </row>
    <row r="32" spans="1:5" ht="54" customHeight="1" x14ac:dyDescent="0.25">
      <c r="A32" s="14" t="s">
        <v>34</v>
      </c>
      <c r="B32" s="28" t="s">
        <v>35</v>
      </c>
      <c r="C32" s="23">
        <v>12</v>
      </c>
      <c r="D32" s="10"/>
      <c r="E32" s="16"/>
    </row>
    <row r="33" spans="1:5" ht="84.75" customHeight="1" x14ac:dyDescent="0.25">
      <c r="A33" s="14" t="s">
        <v>36</v>
      </c>
      <c r="B33" s="28" t="s">
        <v>37</v>
      </c>
      <c r="C33" s="23">
        <f>C34+C35+C36+C37+C38</f>
        <v>37473.96</v>
      </c>
      <c r="D33" s="10"/>
      <c r="E33" s="11">
        <f>E34+E35+E36+E37+E38</f>
        <v>0</v>
      </c>
    </row>
    <row r="34" spans="1:5" ht="46.9" customHeight="1" x14ac:dyDescent="0.25">
      <c r="A34" s="14" t="s">
        <v>38</v>
      </c>
      <c r="B34" s="28" t="s">
        <v>39</v>
      </c>
      <c r="C34" s="23">
        <v>23777.87</v>
      </c>
      <c r="D34" s="10"/>
      <c r="E34" s="16"/>
    </row>
    <row r="35" spans="1:5" ht="40.15" customHeight="1" x14ac:dyDescent="0.25">
      <c r="A35" s="14" t="s">
        <v>40</v>
      </c>
      <c r="B35" s="28" t="s">
        <v>41</v>
      </c>
      <c r="C35" s="23">
        <v>7322.3</v>
      </c>
      <c r="D35" s="10"/>
      <c r="E35" s="16"/>
    </row>
    <row r="36" spans="1:5" ht="54.6" customHeight="1" x14ac:dyDescent="0.25">
      <c r="A36" s="14" t="s">
        <v>42</v>
      </c>
      <c r="B36" s="28" t="s">
        <v>43</v>
      </c>
      <c r="C36" s="23">
        <v>1025.1500000000001</v>
      </c>
      <c r="D36" s="10"/>
      <c r="E36" s="16"/>
    </row>
    <row r="37" spans="1:5" ht="42" customHeight="1" x14ac:dyDescent="0.25">
      <c r="A37" s="14" t="s">
        <v>44</v>
      </c>
      <c r="B37" s="28" t="s">
        <v>45</v>
      </c>
      <c r="C37" s="23">
        <v>1152.04</v>
      </c>
      <c r="D37" s="10"/>
      <c r="E37" s="16"/>
    </row>
    <row r="38" spans="1:5" ht="54.6" customHeight="1" x14ac:dyDescent="0.25">
      <c r="A38" s="14" t="s">
        <v>46</v>
      </c>
      <c r="B38" s="28" t="s">
        <v>47</v>
      </c>
      <c r="C38" s="23">
        <v>4196.6000000000004</v>
      </c>
      <c r="D38" s="10"/>
      <c r="E38" s="16"/>
    </row>
    <row r="39" spans="1:5" ht="22.9" customHeight="1" x14ac:dyDescent="0.25">
      <c r="A39" s="14" t="s">
        <v>48</v>
      </c>
      <c r="B39" s="22" t="s">
        <v>49</v>
      </c>
      <c r="C39" s="23">
        <f>C40</f>
        <v>14198.51</v>
      </c>
      <c r="D39" s="10"/>
      <c r="E39" s="11">
        <f>E40</f>
        <v>0</v>
      </c>
    </row>
    <row r="40" spans="1:5" ht="22.9" customHeight="1" x14ac:dyDescent="0.25">
      <c r="A40" s="14" t="s">
        <v>50</v>
      </c>
      <c r="B40" s="22" t="s">
        <v>51</v>
      </c>
      <c r="C40" s="23">
        <v>14198.51</v>
      </c>
      <c r="D40" s="10"/>
      <c r="E40" s="15"/>
    </row>
    <row r="41" spans="1:5" ht="29.25" customHeight="1" x14ac:dyDescent="0.25">
      <c r="A41" s="14" t="s">
        <v>52</v>
      </c>
      <c r="B41" s="22" t="s">
        <v>113</v>
      </c>
      <c r="C41" s="23">
        <v>7104</v>
      </c>
      <c r="D41" s="10"/>
      <c r="E41" s="15"/>
    </row>
    <row r="42" spans="1:5" ht="24" customHeight="1" x14ac:dyDescent="0.25">
      <c r="A42" s="14" t="s">
        <v>53</v>
      </c>
      <c r="B42" s="22" t="s">
        <v>54</v>
      </c>
      <c r="C42" s="23">
        <f>C43+C44</f>
        <v>16431.64</v>
      </c>
      <c r="D42" s="16"/>
      <c r="E42" s="11">
        <f>E43+E44</f>
        <v>0</v>
      </c>
    </row>
    <row r="43" spans="1:5" ht="96" customHeight="1" x14ac:dyDescent="0.25">
      <c r="A43" s="14" t="s">
        <v>55</v>
      </c>
      <c r="B43" s="28" t="s">
        <v>56</v>
      </c>
      <c r="C43" s="23">
        <v>16181.64</v>
      </c>
      <c r="D43" s="10"/>
      <c r="E43" s="16"/>
    </row>
    <row r="44" spans="1:5" ht="58.15" customHeight="1" x14ac:dyDescent="0.25">
      <c r="A44" s="14" t="s">
        <v>57</v>
      </c>
      <c r="B44" s="22" t="s">
        <v>58</v>
      </c>
      <c r="C44" s="23">
        <v>250</v>
      </c>
      <c r="D44" s="10"/>
      <c r="E44" s="16"/>
    </row>
    <row r="45" spans="1:5" ht="22.15" customHeight="1" x14ac:dyDescent="0.25">
      <c r="A45" s="14" t="s">
        <v>59</v>
      </c>
      <c r="B45" s="22" t="s">
        <v>60</v>
      </c>
      <c r="C45" s="23">
        <v>10971.22</v>
      </c>
      <c r="D45" s="10"/>
      <c r="E45" s="16"/>
    </row>
    <row r="46" spans="1:5" ht="24" customHeight="1" x14ac:dyDescent="0.25">
      <c r="A46" s="14" t="s">
        <v>61</v>
      </c>
      <c r="B46" s="22" t="s">
        <v>62</v>
      </c>
      <c r="C46" s="23">
        <v>176.4</v>
      </c>
      <c r="D46" s="10"/>
      <c r="E46" s="16"/>
    </row>
    <row r="47" spans="1:5" ht="26.45" customHeight="1" x14ac:dyDescent="0.25">
      <c r="A47" s="14" t="s">
        <v>63</v>
      </c>
      <c r="B47" s="22" t="s">
        <v>64</v>
      </c>
      <c r="C47" s="23">
        <f>C48</f>
        <v>1818712.1999999997</v>
      </c>
      <c r="D47" s="10">
        <f>D48</f>
        <v>0</v>
      </c>
      <c r="E47" s="10">
        <f>D47-C47</f>
        <v>-1818712.1999999997</v>
      </c>
    </row>
    <row r="48" spans="1:5" ht="41.45" customHeight="1" x14ac:dyDescent="0.25">
      <c r="A48" s="14" t="s">
        <v>65</v>
      </c>
      <c r="B48" s="22" t="s">
        <v>66</v>
      </c>
      <c r="C48" s="23">
        <f>C49+C54+C63+C86</f>
        <v>1818712.1999999997</v>
      </c>
      <c r="D48" s="16">
        <f>D49+D54+D63+D86</f>
        <v>0</v>
      </c>
      <c r="E48" s="10">
        <f t="shared" ref="E48:E88" si="0">D48-C48</f>
        <v>-1818712.1999999997</v>
      </c>
    </row>
    <row r="49" spans="1:6" ht="24.6" customHeight="1" x14ac:dyDescent="0.25">
      <c r="A49" s="14" t="s">
        <v>118</v>
      </c>
      <c r="B49" s="22" t="s">
        <v>90</v>
      </c>
      <c r="C49" s="23">
        <f>SUM(C50:C53)</f>
        <v>1189032.5</v>
      </c>
      <c r="D49" s="16">
        <f>SUM(D50:D53)</f>
        <v>0</v>
      </c>
      <c r="E49" s="10">
        <f t="shared" si="0"/>
        <v>-1189032.5</v>
      </c>
      <c r="F49" s="24">
        <f>C49-C52</f>
        <v>1108374</v>
      </c>
    </row>
    <row r="50" spans="1:6" ht="61.15" customHeight="1" x14ac:dyDescent="0.25">
      <c r="A50" s="14" t="s">
        <v>119</v>
      </c>
      <c r="B50" s="22" t="s">
        <v>67</v>
      </c>
      <c r="C50" s="23">
        <v>242417</v>
      </c>
      <c r="D50" s="10"/>
      <c r="E50" s="10">
        <f t="shared" si="0"/>
        <v>-242417</v>
      </c>
    </row>
    <row r="51" spans="1:6" ht="43.9" customHeight="1" x14ac:dyDescent="0.25">
      <c r="A51" s="14" t="s">
        <v>120</v>
      </c>
      <c r="B51" s="22" t="s">
        <v>68</v>
      </c>
      <c r="C51" s="23">
        <v>130530</v>
      </c>
      <c r="D51" s="10"/>
      <c r="E51" s="10">
        <f t="shared" si="0"/>
        <v>-130530</v>
      </c>
    </row>
    <row r="52" spans="1:6" ht="42.6" customHeight="1" x14ac:dyDescent="0.25">
      <c r="A52" s="14" t="s">
        <v>121</v>
      </c>
      <c r="B52" s="22" t="s">
        <v>162</v>
      </c>
      <c r="C52" s="23">
        <v>80658.5</v>
      </c>
      <c r="D52" s="10"/>
      <c r="E52" s="10"/>
    </row>
    <row r="53" spans="1:6" ht="61.15" customHeight="1" x14ac:dyDescent="0.25">
      <c r="A53" s="14" t="s">
        <v>122</v>
      </c>
      <c r="B53" s="22" t="s">
        <v>69</v>
      </c>
      <c r="C53" s="23">
        <v>735427</v>
      </c>
      <c r="D53" s="16"/>
      <c r="E53" s="10">
        <f t="shared" si="0"/>
        <v>-735427</v>
      </c>
    </row>
    <row r="54" spans="1:6" ht="39.6" customHeight="1" x14ac:dyDescent="0.25">
      <c r="A54" s="14" t="s">
        <v>123</v>
      </c>
      <c r="B54" s="22" t="s">
        <v>91</v>
      </c>
      <c r="C54" s="23">
        <f>SUM(C55:C56)</f>
        <v>49689.9</v>
      </c>
      <c r="D54" s="16">
        <f>SUM(D55:D56)</f>
        <v>0</v>
      </c>
      <c r="E54" s="10">
        <f t="shared" si="0"/>
        <v>-49689.9</v>
      </c>
    </row>
    <row r="55" spans="1:6" ht="101.25" customHeight="1" x14ac:dyDescent="0.25">
      <c r="A55" s="36" t="s">
        <v>166</v>
      </c>
      <c r="B55" s="37" t="s">
        <v>167</v>
      </c>
      <c r="C55" s="23">
        <v>16100.1</v>
      </c>
      <c r="D55" s="16"/>
      <c r="E55" s="10">
        <f t="shared" si="0"/>
        <v>-16100.1</v>
      </c>
    </row>
    <row r="56" spans="1:6" ht="27" customHeight="1" x14ac:dyDescent="0.25">
      <c r="A56" s="14" t="s">
        <v>124</v>
      </c>
      <c r="B56" s="22" t="s">
        <v>70</v>
      </c>
      <c r="C56" s="23">
        <f>SUM(C57:C62)</f>
        <v>33589.800000000003</v>
      </c>
      <c r="D56" s="16">
        <f>SUM(D57:D62)</f>
        <v>0</v>
      </c>
      <c r="E56" s="10">
        <f t="shared" si="0"/>
        <v>-33589.800000000003</v>
      </c>
    </row>
    <row r="57" spans="1:6" ht="36.75" customHeight="1" x14ac:dyDescent="0.25">
      <c r="A57" s="14" t="s">
        <v>125</v>
      </c>
      <c r="B57" s="22" t="s">
        <v>71</v>
      </c>
      <c r="C57" s="23">
        <v>103.7</v>
      </c>
      <c r="D57" s="16"/>
      <c r="E57" s="10"/>
    </row>
    <row r="58" spans="1:6" ht="25.9" customHeight="1" x14ac:dyDescent="0.25">
      <c r="A58" s="14" t="s">
        <v>126</v>
      </c>
      <c r="B58" s="22" t="s">
        <v>72</v>
      </c>
      <c r="C58" s="23">
        <v>9507.7999999999993</v>
      </c>
      <c r="D58" s="16"/>
      <c r="E58" s="10">
        <f t="shared" si="0"/>
        <v>-9507.7999999999993</v>
      </c>
    </row>
    <row r="59" spans="1:6" ht="52.5" customHeight="1" x14ac:dyDescent="0.25">
      <c r="A59" s="14" t="s">
        <v>127</v>
      </c>
      <c r="B59" s="22" t="s">
        <v>105</v>
      </c>
      <c r="C59" s="23">
        <v>7789.4</v>
      </c>
      <c r="D59" s="10"/>
      <c r="E59" s="10">
        <f t="shared" si="0"/>
        <v>-7789.4</v>
      </c>
    </row>
    <row r="60" spans="1:6" ht="168" customHeight="1" x14ac:dyDescent="0.25">
      <c r="A60" s="14" t="s">
        <v>128</v>
      </c>
      <c r="B60" s="22" t="s">
        <v>104</v>
      </c>
      <c r="C60" s="23">
        <v>9778.2000000000007</v>
      </c>
      <c r="D60" s="16"/>
      <c r="E60" s="10">
        <f t="shared" si="0"/>
        <v>-9778.2000000000007</v>
      </c>
    </row>
    <row r="61" spans="1:6" ht="36.75" customHeight="1" x14ac:dyDescent="0.25">
      <c r="A61" s="14" t="s">
        <v>129</v>
      </c>
      <c r="B61" s="22" t="s">
        <v>73</v>
      </c>
      <c r="C61" s="23">
        <v>5619.9</v>
      </c>
      <c r="D61" s="16"/>
      <c r="E61" s="10">
        <f t="shared" si="0"/>
        <v>-5619.9</v>
      </c>
      <c r="F61" s="3">
        <v>6410.7</v>
      </c>
    </row>
    <row r="62" spans="1:6" ht="36.75" customHeight="1" x14ac:dyDescent="0.25">
      <c r="A62" s="14" t="s">
        <v>130</v>
      </c>
      <c r="B62" s="22" t="s">
        <v>73</v>
      </c>
      <c r="C62" s="23">
        <v>790.8</v>
      </c>
      <c r="D62" s="16"/>
      <c r="E62" s="10">
        <f t="shared" si="0"/>
        <v>-790.8</v>
      </c>
    </row>
    <row r="63" spans="1:6" ht="29.25" customHeight="1" x14ac:dyDescent="0.25">
      <c r="A63" s="14" t="s">
        <v>131</v>
      </c>
      <c r="B63" s="22" t="s">
        <v>117</v>
      </c>
      <c r="C63" s="23">
        <f>C64+C83+C84+C85</f>
        <v>577031.79999999981</v>
      </c>
      <c r="D63" s="10"/>
      <c r="E63" s="10">
        <f t="shared" si="0"/>
        <v>-577031.79999999981</v>
      </c>
    </row>
    <row r="64" spans="1:6" ht="44.45" customHeight="1" x14ac:dyDescent="0.25">
      <c r="A64" s="14" t="s">
        <v>132</v>
      </c>
      <c r="B64" s="28" t="s">
        <v>74</v>
      </c>
      <c r="C64" s="23">
        <f>SUM(C65:C82)</f>
        <v>537592.19999999972</v>
      </c>
      <c r="D64" s="16"/>
      <c r="E64" s="10">
        <f t="shared" si="0"/>
        <v>-537592.19999999972</v>
      </c>
    </row>
    <row r="65" spans="1:6" ht="75" customHeight="1" x14ac:dyDescent="0.25">
      <c r="A65" s="14" t="s">
        <v>133</v>
      </c>
      <c r="B65" s="22" t="s">
        <v>86</v>
      </c>
      <c r="C65" s="23">
        <v>522211.1</v>
      </c>
      <c r="D65" s="16"/>
      <c r="E65" s="10">
        <f t="shared" si="0"/>
        <v>-522211.1</v>
      </c>
    </row>
    <row r="66" spans="1:6" ht="66" customHeight="1" x14ac:dyDescent="0.25">
      <c r="A66" s="14" t="s">
        <v>134</v>
      </c>
      <c r="B66" s="22" t="s">
        <v>89</v>
      </c>
      <c r="C66" s="23">
        <v>2946.6</v>
      </c>
      <c r="D66" s="16"/>
      <c r="E66" s="10">
        <f t="shared" si="0"/>
        <v>-2946.6</v>
      </c>
    </row>
    <row r="67" spans="1:6" ht="64.5" customHeight="1" x14ac:dyDescent="0.25">
      <c r="A67" s="14" t="s">
        <v>135</v>
      </c>
      <c r="B67" s="22" t="s">
        <v>75</v>
      </c>
      <c r="C67" s="23">
        <v>48.8</v>
      </c>
      <c r="D67" s="16"/>
      <c r="E67" s="10">
        <f t="shared" si="0"/>
        <v>-48.8</v>
      </c>
    </row>
    <row r="68" spans="1:6" ht="63" customHeight="1" x14ac:dyDescent="0.25">
      <c r="A68" s="14" t="s">
        <v>136</v>
      </c>
      <c r="B68" s="22" t="s">
        <v>76</v>
      </c>
      <c r="C68" s="23">
        <v>586</v>
      </c>
      <c r="D68" s="16"/>
      <c r="E68" s="10">
        <f t="shared" si="0"/>
        <v>-586</v>
      </c>
    </row>
    <row r="69" spans="1:6" ht="50.25" customHeight="1" x14ac:dyDescent="0.25">
      <c r="A69" s="14" t="s">
        <v>137</v>
      </c>
      <c r="B69" s="22" t="s">
        <v>77</v>
      </c>
      <c r="C69" s="23">
        <v>1159.5999999999999</v>
      </c>
      <c r="D69" s="16"/>
      <c r="E69" s="10">
        <f t="shared" si="0"/>
        <v>-1159.5999999999999</v>
      </c>
    </row>
    <row r="70" spans="1:6" ht="99" customHeight="1" x14ac:dyDescent="0.25">
      <c r="A70" s="14" t="s">
        <v>138</v>
      </c>
      <c r="B70" s="22" t="s">
        <v>78</v>
      </c>
      <c r="C70" s="23">
        <v>20</v>
      </c>
      <c r="D70" s="16"/>
      <c r="E70" s="10">
        <f t="shared" si="0"/>
        <v>-20</v>
      </c>
    </row>
    <row r="71" spans="1:6" ht="70.5" customHeight="1" x14ac:dyDescent="0.25">
      <c r="A71" s="14" t="s">
        <v>139</v>
      </c>
      <c r="B71" s="22" t="s">
        <v>161</v>
      </c>
      <c r="C71" s="23">
        <v>0.6</v>
      </c>
      <c r="D71" s="16"/>
      <c r="E71" s="10">
        <f t="shared" si="0"/>
        <v>-0.6</v>
      </c>
    </row>
    <row r="72" spans="1:6" ht="68.25" customHeight="1" x14ac:dyDescent="0.25">
      <c r="A72" s="14" t="s">
        <v>140</v>
      </c>
      <c r="B72" s="22" t="s">
        <v>79</v>
      </c>
      <c r="C72" s="23">
        <v>100.7</v>
      </c>
      <c r="D72" s="16"/>
      <c r="E72" s="10">
        <f t="shared" si="0"/>
        <v>-100.7</v>
      </c>
    </row>
    <row r="73" spans="1:6" ht="68.25" customHeight="1" x14ac:dyDescent="0.25">
      <c r="A73" s="14" t="s">
        <v>141</v>
      </c>
      <c r="B73" s="22" t="s">
        <v>98</v>
      </c>
      <c r="C73" s="23">
        <v>5375.2</v>
      </c>
      <c r="D73" s="16"/>
      <c r="E73" s="10">
        <f t="shared" si="0"/>
        <v>-5375.2</v>
      </c>
    </row>
    <row r="74" spans="1:6" ht="75" customHeight="1" x14ac:dyDescent="0.25">
      <c r="A74" s="14" t="s">
        <v>142</v>
      </c>
      <c r="B74" s="22" t="s">
        <v>99</v>
      </c>
      <c r="C74" s="23">
        <v>1823.8</v>
      </c>
      <c r="D74" s="16"/>
      <c r="E74" s="10">
        <f t="shared" si="0"/>
        <v>-1823.8</v>
      </c>
    </row>
    <row r="75" spans="1:6" ht="72" customHeight="1" x14ac:dyDescent="0.25">
      <c r="A75" s="14" t="s">
        <v>143</v>
      </c>
      <c r="B75" s="22" t="s">
        <v>80</v>
      </c>
      <c r="C75" s="23">
        <v>138</v>
      </c>
      <c r="D75" s="10"/>
      <c r="E75" s="10">
        <f t="shared" si="0"/>
        <v>-138</v>
      </c>
    </row>
    <row r="76" spans="1:6" ht="57" customHeight="1" x14ac:dyDescent="0.25">
      <c r="A76" s="14" t="s">
        <v>144</v>
      </c>
      <c r="B76" s="22" t="s">
        <v>97</v>
      </c>
      <c r="C76" s="23">
        <v>356</v>
      </c>
      <c r="D76" s="10"/>
      <c r="E76" s="10">
        <f t="shared" si="0"/>
        <v>-356</v>
      </c>
    </row>
    <row r="77" spans="1:6" ht="151.15" customHeight="1" x14ac:dyDescent="0.25">
      <c r="A77" s="14" t="s">
        <v>145</v>
      </c>
      <c r="B77" s="22" t="s">
        <v>85</v>
      </c>
      <c r="C77" s="23">
        <v>557.20000000000005</v>
      </c>
      <c r="D77" s="10"/>
      <c r="E77" s="10">
        <f t="shared" si="0"/>
        <v>-557.20000000000005</v>
      </c>
    </row>
    <row r="78" spans="1:6" ht="70.900000000000006" customHeight="1" x14ac:dyDescent="0.25">
      <c r="A78" s="14" t="s">
        <v>146</v>
      </c>
      <c r="B78" s="22" t="s">
        <v>106</v>
      </c>
      <c r="C78" s="23">
        <v>2</v>
      </c>
      <c r="D78" s="16"/>
      <c r="E78" s="10">
        <f t="shared" si="0"/>
        <v>-2</v>
      </c>
    </row>
    <row r="79" spans="1:6" ht="57" customHeight="1" x14ac:dyDescent="0.25">
      <c r="A79" s="14" t="s">
        <v>147</v>
      </c>
      <c r="B79" s="22" t="s">
        <v>88</v>
      </c>
      <c r="C79" s="23">
        <v>518.45000000000005</v>
      </c>
      <c r="D79" s="16"/>
      <c r="E79" s="10">
        <f t="shared" si="0"/>
        <v>-518.45000000000005</v>
      </c>
      <c r="F79" s="3">
        <v>1036.9000000000001</v>
      </c>
    </row>
    <row r="80" spans="1:6" ht="54" customHeight="1" x14ac:dyDescent="0.25">
      <c r="A80" s="14" t="s">
        <v>148</v>
      </c>
      <c r="B80" s="22" t="s">
        <v>88</v>
      </c>
      <c r="C80" s="23">
        <v>518.45000000000005</v>
      </c>
      <c r="D80" s="16"/>
      <c r="E80" s="10">
        <f t="shared" si="0"/>
        <v>-518.45000000000005</v>
      </c>
    </row>
    <row r="81" spans="1:5" ht="150.6" customHeight="1" x14ac:dyDescent="0.25">
      <c r="A81" s="14" t="s">
        <v>149</v>
      </c>
      <c r="B81" s="22" t="s">
        <v>81</v>
      </c>
      <c r="C81" s="23">
        <v>782.2</v>
      </c>
      <c r="D81" s="16"/>
      <c r="E81" s="10">
        <f t="shared" si="0"/>
        <v>-782.2</v>
      </c>
    </row>
    <row r="82" spans="1:5" ht="42" customHeight="1" x14ac:dyDescent="0.25">
      <c r="A82" s="14" t="s">
        <v>150</v>
      </c>
      <c r="B82" s="22" t="s">
        <v>87</v>
      </c>
      <c r="C82" s="23">
        <v>447.5</v>
      </c>
      <c r="D82" s="16"/>
      <c r="E82" s="10">
        <f t="shared" si="0"/>
        <v>-447.5</v>
      </c>
    </row>
    <row r="83" spans="1:5" ht="132" customHeight="1" x14ac:dyDescent="0.25">
      <c r="A83" s="14" t="s">
        <v>151</v>
      </c>
      <c r="B83" s="35" t="s">
        <v>157</v>
      </c>
      <c r="C83" s="23">
        <v>11859.9</v>
      </c>
      <c r="D83" s="16"/>
      <c r="E83" s="10">
        <f>D83-C83</f>
        <v>-11859.9</v>
      </c>
    </row>
    <row r="84" spans="1:5" ht="99.75" customHeight="1" x14ac:dyDescent="0.25">
      <c r="A84" s="14" t="s">
        <v>152</v>
      </c>
      <c r="B84" s="35" t="s">
        <v>158</v>
      </c>
      <c r="C84" s="23">
        <v>20785.3</v>
      </c>
      <c r="D84" s="10"/>
      <c r="E84" s="10">
        <f>D84-C84</f>
        <v>-20785.3</v>
      </c>
    </row>
    <row r="85" spans="1:5" ht="72.599999999999994" customHeight="1" x14ac:dyDescent="0.25">
      <c r="A85" s="14" t="s">
        <v>156</v>
      </c>
      <c r="B85" s="22" t="s">
        <v>163</v>
      </c>
      <c r="C85" s="23">
        <v>6794.4</v>
      </c>
      <c r="D85" s="10"/>
      <c r="E85" s="10">
        <f t="shared" si="0"/>
        <v>-6794.4</v>
      </c>
    </row>
    <row r="86" spans="1:5" ht="23.25" customHeight="1" x14ac:dyDescent="0.25">
      <c r="A86" s="14" t="s">
        <v>153</v>
      </c>
      <c r="B86" s="22" t="s">
        <v>82</v>
      </c>
      <c r="C86" s="23">
        <f>SUM(C87:C88)</f>
        <v>2958</v>
      </c>
      <c r="D86" s="16"/>
      <c r="E86" s="10">
        <f t="shared" si="0"/>
        <v>-2958</v>
      </c>
    </row>
    <row r="87" spans="1:5" ht="182.45" customHeight="1" x14ac:dyDescent="0.25">
      <c r="A87" s="14" t="s">
        <v>154</v>
      </c>
      <c r="B87" s="28" t="s">
        <v>164</v>
      </c>
      <c r="C87" s="23">
        <v>2020</v>
      </c>
      <c r="D87" s="16"/>
      <c r="E87" s="10">
        <f t="shared" si="0"/>
        <v>-2020</v>
      </c>
    </row>
    <row r="88" spans="1:5" ht="54.75" customHeight="1" x14ac:dyDescent="0.25">
      <c r="A88" s="14" t="s">
        <v>155</v>
      </c>
      <c r="B88" s="28" t="s">
        <v>165</v>
      </c>
      <c r="C88" s="23">
        <v>938</v>
      </c>
      <c r="D88" s="16"/>
      <c r="E88" s="10">
        <f t="shared" si="0"/>
        <v>-938</v>
      </c>
    </row>
    <row r="89" spans="1:5" s="17" customFormat="1" ht="27.6" customHeight="1" x14ac:dyDescent="0.2">
      <c r="A89" s="41" t="s">
        <v>83</v>
      </c>
      <c r="B89" s="41"/>
      <c r="C89" s="23">
        <f>C9+C47</f>
        <v>2885492.51</v>
      </c>
      <c r="D89" s="16"/>
      <c r="E89" s="10">
        <f t="shared" ref="E89" si="1">D89-C89</f>
        <v>-2885492.51</v>
      </c>
    </row>
    <row r="90" spans="1:5" s="17" customFormat="1" ht="19.5" customHeight="1" x14ac:dyDescent="0.2">
      <c r="A90" s="33"/>
      <c r="B90" s="33"/>
      <c r="C90" s="34"/>
      <c r="D90" s="20"/>
      <c r="E90" s="21"/>
    </row>
    <row r="91" spans="1:5" s="17" customFormat="1" ht="27.6" customHeight="1" x14ac:dyDescent="0.25">
      <c r="A91" s="1" t="s">
        <v>96</v>
      </c>
      <c r="B91" s="19"/>
      <c r="C91" s="20"/>
      <c r="D91" s="20"/>
      <c r="E91" s="21"/>
    </row>
    <row r="92" spans="1:5" s="17" customFormat="1" ht="19.149999999999999" customHeight="1" x14ac:dyDescent="0.25">
      <c r="A92" s="1" t="s">
        <v>84</v>
      </c>
      <c r="B92" s="19"/>
      <c r="C92" s="20"/>
      <c r="D92" s="20"/>
      <c r="E92" s="21"/>
    </row>
    <row r="93" spans="1:5" s="17" customFormat="1" ht="22.15" customHeight="1" x14ac:dyDescent="0.2">
      <c r="A93" s="38">
        <v>43403</v>
      </c>
      <c r="B93" s="19"/>
      <c r="C93" s="20"/>
      <c r="D93" s="20"/>
      <c r="E93" s="21"/>
    </row>
    <row r="94" spans="1:5" s="17" customFormat="1" ht="27.6" customHeight="1" x14ac:dyDescent="0.2">
      <c r="A94" s="19"/>
      <c r="B94" s="19"/>
      <c r="C94" s="20"/>
      <c r="D94" s="20"/>
      <c r="E94" s="21"/>
    </row>
    <row r="95" spans="1:5" s="17" customFormat="1" ht="27.6" customHeight="1" x14ac:dyDescent="0.2">
      <c r="A95" s="19"/>
      <c r="B95" s="19"/>
      <c r="C95" s="20"/>
      <c r="D95" s="20"/>
      <c r="E95" s="21"/>
    </row>
    <row r="96" spans="1:5" s="17" customFormat="1" ht="27.6" customHeight="1" x14ac:dyDescent="0.2">
      <c r="A96" s="19"/>
      <c r="B96" s="19"/>
      <c r="C96" s="20"/>
      <c r="D96" s="20"/>
      <c r="E96" s="21"/>
    </row>
    <row r="120" spans="1:2" x14ac:dyDescent="0.25">
      <c r="B120" s="32"/>
    </row>
    <row r="127" spans="1:2" x14ac:dyDescent="0.25">
      <c r="A127" s="26"/>
    </row>
  </sheetData>
  <mergeCells count="6">
    <mergeCell ref="A5:E5"/>
    <mergeCell ref="C6:E6"/>
    <mergeCell ref="A89:B89"/>
    <mergeCell ref="B1:C1"/>
    <mergeCell ref="B2:C2"/>
    <mergeCell ref="B3:C3"/>
  </mergeCells>
  <pageMargins left="0.78740157480314965" right="0.19685039370078741" top="0.59055118110236227" bottom="0.59055118110236227" header="0.31496062992125984" footer="0"/>
  <pageSetup paperSize="9" scale="80" firstPageNumber="20" orientation="portrait" useFirstPageNumber="1" r:id="rId1"/>
  <headerFooter alignWithMargins="0">
    <oddHeader>&amp;C&amp;"Times New Roman,обычный"&amp;12&amp;P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2019</vt:lpstr>
      <vt:lpstr>'Доходы 2019'!Заголовки_для_печати</vt:lpstr>
      <vt:lpstr>'Доходы 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Kologrivova</cp:lastModifiedBy>
  <cp:lastPrinted>2018-10-29T09:24:08Z</cp:lastPrinted>
  <dcterms:created xsi:type="dcterms:W3CDTF">2016-10-25T08:49:12Z</dcterms:created>
  <dcterms:modified xsi:type="dcterms:W3CDTF">2018-10-29T09:25:37Z</dcterms:modified>
</cp:coreProperties>
</file>