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Проект_2018-2020\Бюджет в Думу ЗАТО Северск\Решение с приложениями\"/>
    </mc:Choice>
  </mc:AlternateContent>
  <bookViews>
    <workbookView xWindow="0" yWindow="0" windowWidth="23136" windowHeight="11448"/>
  </bookViews>
  <sheets>
    <sheet name="Доходы 2018" sheetId="1" r:id="rId1"/>
  </sheets>
  <definedNames>
    <definedName name="Z_389D9002_B159_466B_9DF6_B698B38C0892_.wvu.PrintTitles" localSheetId="0" hidden="1">'Доходы 2018'!$8:$8</definedName>
    <definedName name="Z_389D9002_B159_466B_9DF6_B698B38C0892_.wvu.Rows" localSheetId="0" hidden="1">'Доходы 2018'!#REF!,'Доходы 2018'!#REF!,'Доходы 2018'!#REF!,'Доходы 2018'!$45:$45,'Доходы 2018'!#REF!,'Доходы 2018'!#REF!</definedName>
    <definedName name="_xlnm.Print_Titles" localSheetId="0">'Доходы 2018'!$8:$8</definedName>
    <definedName name="_xlnm.Print_Area" localSheetId="0">'Доходы 2018'!$A$1:$E$97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76" i="1" l="1"/>
  <c r="C64" i="1"/>
  <c r="C63" i="1" s="1"/>
  <c r="C90" i="1"/>
  <c r="C55" i="1"/>
  <c r="C52" i="1" s="1"/>
  <c r="E59" i="1"/>
  <c r="C22" i="1"/>
  <c r="D22" i="1"/>
  <c r="E93" i="1" l="1"/>
  <c r="E92" i="1"/>
  <c r="E91" i="1"/>
  <c r="E90" i="1"/>
  <c r="E89" i="1"/>
  <c r="E86" i="1"/>
  <c r="E85" i="1"/>
  <c r="E84" i="1"/>
  <c r="E83" i="1"/>
  <c r="E82" i="1"/>
  <c r="E81" i="1"/>
  <c r="E80" i="1"/>
  <c r="E79" i="1"/>
  <c r="E78" i="1"/>
  <c r="E77" i="1"/>
  <c r="E88" i="1"/>
  <c r="E87" i="1"/>
  <c r="E75" i="1"/>
  <c r="E74" i="1"/>
  <c r="E73" i="1"/>
  <c r="E72" i="1"/>
  <c r="E71" i="1"/>
  <c r="E70" i="1"/>
  <c r="E69" i="1"/>
  <c r="E68" i="1"/>
  <c r="E67" i="1"/>
  <c r="E66" i="1"/>
  <c r="E65" i="1"/>
  <c r="E62" i="1"/>
  <c r="E61" i="1"/>
  <c r="E60" i="1"/>
  <c r="E58" i="1"/>
  <c r="E57" i="1"/>
  <c r="D55" i="1"/>
  <c r="E53" i="1"/>
  <c r="E51" i="1"/>
  <c r="E50" i="1"/>
  <c r="E49" i="1"/>
  <c r="D48" i="1"/>
  <c r="C48" i="1"/>
  <c r="C47" i="1" s="1"/>
  <c r="E41" i="1"/>
  <c r="C41" i="1"/>
  <c r="E38" i="1"/>
  <c r="C38" i="1"/>
  <c r="E32" i="1"/>
  <c r="C32" i="1"/>
  <c r="E28" i="1"/>
  <c r="C28" i="1"/>
  <c r="E24" i="1"/>
  <c r="E19" i="1"/>
  <c r="C19" i="1"/>
  <c r="E14" i="1"/>
  <c r="C14" i="1"/>
  <c r="C10" i="1" s="1"/>
  <c r="E64" i="1" l="1"/>
  <c r="E63" i="1"/>
  <c r="C26" i="1"/>
  <c r="C25" i="1" s="1"/>
  <c r="E55" i="1"/>
  <c r="D52" i="1"/>
  <c r="E52" i="1" s="1"/>
  <c r="E25" i="1"/>
  <c r="E48" i="1"/>
  <c r="E10" i="1"/>
  <c r="E9" i="1" l="1"/>
  <c r="D47" i="1"/>
  <c r="D46" i="1" s="1"/>
  <c r="C46" i="1"/>
  <c r="C9" i="1"/>
  <c r="C94" i="1" s="1"/>
  <c r="E46" i="1" l="1"/>
  <c r="E47" i="1"/>
  <c r="E94" i="1" l="1"/>
</calcChain>
</file>

<file path=xl/sharedStrings.xml><?xml version="1.0" encoding="utf-8"?>
<sst xmlns="http://schemas.openxmlformats.org/spreadsheetml/2006/main" count="180" uniqueCount="177">
  <si>
    <t>(тыс.руб.)</t>
  </si>
  <si>
    <t>Код</t>
  </si>
  <si>
    <t>Наименование показателей</t>
  </si>
  <si>
    <t>уточненный в декабре 2016</t>
  </si>
  <si>
    <t>отклонение</t>
  </si>
  <si>
    <t>5=4-3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</si>
  <si>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</si>
  <si>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</si>
  <si>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</si>
  <si>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</si>
  <si>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</si>
  <si>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</si>
  <si>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</si>
  <si>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</si>
  <si>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</si>
  <si>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</si>
  <si>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</si>
  <si>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</si>
  <si>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</si>
  <si>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</si>
  <si>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</si>
  <si>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</si>
  <si>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</si>
  <si>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</si>
  <si>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</si>
  <si>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</si>
  <si>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</si>
  <si>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</si>
  <si>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</si>
  <si>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</si>
  <si>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</si>
  <si>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</si>
  <si>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</si>
  <si>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</si>
  <si>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</si>
  <si>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</si>
  <si>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</si>
  <si>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</si>
  <si>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</si>
  <si>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</si>
  <si>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</si>
  <si>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</si>
  <si>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</si>
  <si>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</si>
  <si>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</si>
  <si>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</si>
  <si>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</si>
  <si>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</si>
  <si>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</si>
  <si>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</si>
  <si>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</si>
  <si>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</si>
  <si>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</si>
  <si>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</si>
  <si>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</si>
  <si>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</si>
  <si>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</si>
  <si>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</si>
  <si>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</si>
  <si>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</si>
  <si>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</si>
  <si>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</si>
  <si>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</si>
  <si>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</si>
  <si>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</si>
  <si>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</si>
  <si>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</si>
  <si>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</si>
  <si>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</si>
  <si>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</si>
  <si>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</si>
  <si>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</si>
  <si>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</si>
  <si>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</si>
  <si>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</si>
  <si>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</si>
  <si>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</si>
  <si>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</si>
  <si>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</si>
  <si>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</si>
  <si>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</si>
  <si>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</si>
  <si>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</si>
  <si>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</si>
  <si>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</si>
  <si>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</si>
  <si>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</si>
  <si>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</si>
  <si>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</si>
  <si>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</si>
  <si>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</si>
  <si>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</si>
  <si>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</si>
  <si>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</si>
  <si>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</si>
  <si>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</si>
  <si>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</si>
  <si>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</si>
  <si>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</si>
  <si>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>77 38 83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</si>
  <si>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</si>
  <si>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</si>
  <si>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</si>
  <si>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</si>
  <si>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</si>
  <si>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</si>
  <si>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</si>
  <si>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</si>
  <si>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</si>
  <si>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</si>
  <si>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</si>
  <si>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</si>
  <si>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</si>
  <si>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</si>
  <si>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</si>
  <si>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</si>
  <si>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</si>
  <si>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</si>
  <si>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</si>
  <si>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</si>
  <si>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</si>
  <si>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</si>
  <si>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</si>
  <si>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>904 2 02 29999 04 0018 151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</si>
  <si>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</si>
  <si>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</si>
  <si>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</si>
  <si>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</si>
  <si>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</si>
  <si>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</si>
  <si>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</si>
  <si>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</si>
  <si>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</si>
  <si>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</si>
  <si>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</si>
  <si>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</si>
  <si>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</si>
  <si>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</si>
  <si>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</si>
  <si>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</si>
  <si>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954 2 02 30024 04 0120 151</t>
  </si>
  <si>
    <t>954 2 02 30024 04 0121 151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</si>
  <si>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</si>
  <si>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</si>
  <si>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</si>
  <si>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</si>
  <si>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</si>
  <si>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</si>
  <si>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</si>
  <si>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ДОХОДЫ
бюджета ЗАТО Северск на 2018 год</t>
  </si>
  <si>
    <t>Прогноз
на 2018 год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</si>
  <si>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</si>
  <si>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</si>
  <si>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</si>
  <si>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</si>
  <si>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Александра Викторовна Парфененко</t>
  </si>
  <si>
    <t>000 1 03 02000 01 0000 110</t>
  </si>
  <si>
    <t>902 2 02 30027 04 0113 151</t>
  </si>
  <si>
    <t>902 2 02 30027 04 0114 151</t>
  </si>
  <si>
    <t>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</si>
  <si>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</si>
  <si>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</si>
  <si>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</si>
  <si>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</si>
  <si>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предоставление субсидий на содействие достижению целевых показателей региональных программ развития агропромышленного комплекса)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</si>
  <si>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</si>
  <si>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</si>
  <si>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</si>
  <si>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 xml:space="preserve">                                                                                                  Приложение  4</t>
  </si>
  <si>
    <t xml:space="preserve">                                                                                                  к Решению Думы ЗАТО Северск</t>
  </si>
  <si>
    <t xml:space="preserve">                                                                                                  от_________2017 №_______</t>
  </si>
  <si>
    <t>182 1 06 06000 04 0000 110</t>
  </si>
  <si>
    <t>Налоги на прибыль, доходы</t>
  </si>
  <si>
    <t>182 1 01 02000 01 0000 110</t>
  </si>
  <si>
    <t>953 2 02 20229 04 0190 151</t>
  </si>
  <si>
    <t>Субсидии бюджетам городских округов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 (Средства бюджета субъекта Российской Федерации)</t>
  </si>
  <si>
    <t>000 1 01 00000 00 0000 000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</si>
</sst>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4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left" vertical="justify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left" vertical="center" wrapText="1"/>
    </xf>
    <xf numFmtId="164" fontId="2" fillId="3" borderId="2" xfId="2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Alignment="1">
      <alignment horizontal="left" vertical="justify"/>
    </xf>
    <xf numFmtId="14" fontId="2" fillId="0" borderId="0" xfId="2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view="pageBreakPreview" zoomScaleSheetLayoutView="100" workbookViewId="0">
      <selection activeCell="B95" sqref="B95"/>
    </sheetView>
  </sheetViews>
  <sheetFormatPr defaultColWidth="8.88671875" defaultRowHeight="15.6" x14ac:dyDescent="0.3"/>
  <cols>
    <col min="1" max="1" width="28.88671875" style="1" customWidth="1"/>
    <col min="2" max="2" width="70" style="18" customWidth="1"/>
    <col min="3" max="3" width="16" style="3" customWidth="1"/>
    <col min="4" max="4" width="14.5546875" style="3" hidden="1" customWidth="1"/>
    <col min="5" max="5" width="13.6640625" style="3" hidden="1" customWidth="1"/>
    <col min="6" max="6" width="17.33203125" style="3" customWidth="1"/>
    <col min="7" max="7" width="12.6640625" style="3" bestFit="1" customWidth="1"/>
    <col min="8" max="16384" width="8.88671875" style="3"/>
  </cols>
  <sheetData>
    <row r="1" spans="1:7" ht="15" customHeight="1" x14ac:dyDescent="0.3">
      <c r="A1" s="3"/>
      <c r="B1" s="38" t="s">
        <v>168</v>
      </c>
      <c r="C1" s="38"/>
      <c r="D1" s="2"/>
      <c r="E1" s="2"/>
    </row>
    <row r="2" spans="1:7" ht="15" customHeight="1" x14ac:dyDescent="0.3">
      <c r="A2" s="3"/>
      <c r="B2" s="38" t="s">
        <v>169</v>
      </c>
      <c r="C2" s="38"/>
      <c r="D2" s="2"/>
      <c r="E2" s="2"/>
    </row>
    <row r="3" spans="1:7" ht="17.25" customHeight="1" x14ac:dyDescent="0.3">
      <c r="A3" s="3"/>
      <c r="B3" s="38" t="s">
        <v>170</v>
      </c>
      <c r="C3" s="38"/>
      <c r="D3" s="2"/>
      <c r="E3" s="2"/>
    </row>
    <row r="4" spans="1:7" ht="10.199999999999999" customHeight="1" x14ac:dyDescent="0.3">
      <c r="A4" s="3"/>
      <c r="B4" s="27"/>
      <c r="C4" s="27"/>
      <c r="D4" s="2"/>
      <c r="E4" s="2"/>
    </row>
    <row r="5" spans="1:7" ht="33.75" customHeight="1" x14ac:dyDescent="0.3">
      <c r="A5" s="35" t="s">
        <v>149</v>
      </c>
      <c r="B5" s="35"/>
      <c r="C5" s="35"/>
      <c r="D5" s="35"/>
      <c r="E5" s="35"/>
    </row>
    <row r="6" spans="1:7" ht="16.95" customHeight="1" x14ac:dyDescent="0.3">
      <c r="A6" s="25"/>
      <c r="B6" s="4"/>
      <c r="C6" s="36" t="s">
        <v>0</v>
      </c>
      <c r="D6" s="36"/>
      <c r="E6" s="36"/>
    </row>
    <row r="7" spans="1:7" ht="33.75" customHeight="1" x14ac:dyDescent="0.3">
      <c r="A7" s="5" t="s">
        <v>1</v>
      </c>
      <c r="B7" s="6" t="s">
        <v>2</v>
      </c>
      <c r="C7" s="7" t="s">
        <v>150</v>
      </c>
      <c r="D7" s="7" t="s">
        <v>3</v>
      </c>
      <c r="E7" s="7" t="s">
        <v>4</v>
      </c>
    </row>
    <row r="8" spans="1:7" ht="18" customHeight="1" x14ac:dyDescent="0.3">
      <c r="A8" s="5">
        <v>1</v>
      </c>
      <c r="B8" s="6">
        <v>2</v>
      </c>
      <c r="C8" s="8">
        <v>3</v>
      </c>
      <c r="D8" s="8">
        <v>4</v>
      </c>
      <c r="E8" s="8" t="s">
        <v>5</v>
      </c>
    </row>
    <row r="9" spans="1:7" s="12" customFormat="1" ht="21.6" customHeight="1" x14ac:dyDescent="0.25">
      <c r="A9" s="9"/>
      <c r="B9" s="29" t="s">
        <v>6</v>
      </c>
      <c r="C9" s="23">
        <f>C10+C25</f>
        <v>1028279.98</v>
      </c>
      <c r="D9" s="10"/>
      <c r="E9" s="11" t="e">
        <f>E10+E25</f>
        <v>#REF!</v>
      </c>
    </row>
    <row r="10" spans="1:7" ht="20.399999999999999" customHeight="1" x14ac:dyDescent="0.3">
      <c r="A10" s="13"/>
      <c r="B10" s="29" t="s">
        <v>7</v>
      </c>
      <c r="C10" s="23">
        <f>C11+C13+C14+C19+C22+C24</f>
        <v>884320.42</v>
      </c>
      <c r="D10" s="10"/>
      <c r="E10" s="11" t="e">
        <f>E12+E13+E14+E19+#REF!+E24</f>
        <v>#REF!</v>
      </c>
      <c r="G10" s="24"/>
    </row>
    <row r="11" spans="1:7" ht="20.399999999999999" customHeight="1" x14ac:dyDescent="0.3">
      <c r="A11" s="14" t="s">
        <v>176</v>
      </c>
      <c r="B11" s="29" t="s">
        <v>172</v>
      </c>
      <c r="C11" s="23">
        <f>C12</f>
        <v>644946.64</v>
      </c>
      <c r="D11" s="10"/>
      <c r="E11" s="11"/>
      <c r="G11" s="24"/>
    </row>
    <row r="12" spans="1:7" ht="23.4" customHeight="1" x14ac:dyDescent="0.3">
      <c r="A12" s="14" t="s">
        <v>173</v>
      </c>
      <c r="B12" s="22" t="s">
        <v>8</v>
      </c>
      <c r="C12" s="23">
        <v>644946.64</v>
      </c>
      <c r="D12" s="10"/>
      <c r="E12" s="15"/>
    </row>
    <row r="13" spans="1:7" ht="41.25" customHeight="1" x14ac:dyDescent="0.3">
      <c r="A13" s="14" t="s">
        <v>156</v>
      </c>
      <c r="B13" s="28" t="s">
        <v>9</v>
      </c>
      <c r="C13" s="23">
        <v>6032</v>
      </c>
      <c r="D13" s="10"/>
      <c r="E13" s="15"/>
    </row>
    <row r="14" spans="1:7" ht="24.75" customHeight="1" x14ac:dyDescent="0.3">
      <c r="A14" s="14" t="s">
        <v>10</v>
      </c>
      <c r="B14" s="22" t="s">
        <v>11</v>
      </c>
      <c r="C14" s="23">
        <f>C15+C16+C17+C18</f>
        <v>89297.279999999999</v>
      </c>
      <c r="D14" s="10"/>
      <c r="E14" s="11">
        <f>E15+E16+E17+E18</f>
        <v>0</v>
      </c>
    </row>
    <row r="15" spans="1:7" ht="37.200000000000003" customHeight="1" x14ac:dyDescent="0.3">
      <c r="A15" s="14" t="s">
        <v>12</v>
      </c>
      <c r="B15" s="22" t="s">
        <v>13</v>
      </c>
      <c r="C15" s="23">
        <v>41407</v>
      </c>
      <c r="D15" s="10"/>
      <c r="E15" s="15"/>
    </row>
    <row r="16" spans="1:7" ht="34.950000000000003" customHeight="1" x14ac:dyDescent="0.3">
      <c r="A16" s="14" t="s">
        <v>14</v>
      </c>
      <c r="B16" s="22" t="s">
        <v>15</v>
      </c>
      <c r="C16" s="23">
        <v>46164.18</v>
      </c>
      <c r="D16" s="10"/>
      <c r="E16" s="15"/>
    </row>
    <row r="17" spans="1:5" ht="25.2" customHeight="1" x14ac:dyDescent="0.3">
      <c r="A17" s="14" t="s">
        <v>16</v>
      </c>
      <c r="B17" s="22" t="s">
        <v>17</v>
      </c>
      <c r="C17" s="23">
        <v>509.6</v>
      </c>
      <c r="D17" s="10"/>
      <c r="E17" s="15"/>
    </row>
    <row r="18" spans="1:5" ht="37.950000000000003" customHeight="1" x14ac:dyDescent="0.3">
      <c r="A18" s="14" t="s">
        <v>18</v>
      </c>
      <c r="B18" s="22" t="s">
        <v>19</v>
      </c>
      <c r="C18" s="23">
        <v>1216.5</v>
      </c>
      <c r="D18" s="10"/>
      <c r="E18" s="15"/>
    </row>
    <row r="19" spans="1:5" ht="24" customHeight="1" x14ac:dyDescent="0.3">
      <c r="A19" s="14" t="s">
        <v>20</v>
      </c>
      <c r="B19" s="22" t="s">
        <v>21</v>
      </c>
      <c r="C19" s="23">
        <f>C20+C21</f>
        <v>133856</v>
      </c>
      <c r="D19" s="10"/>
      <c r="E19" s="11">
        <f>E20+E21</f>
        <v>0</v>
      </c>
    </row>
    <row r="20" spans="1:5" ht="21.6" customHeight="1" x14ac:dyDescent="0.3">
      <c r="A20" s="14" t="s">
        <v>22</v>
      </c>
      <c r="B20" s="22" t="s">
        <v>23</v>
      </c>
      <c r="C20" s="23">
        <v>24456</v>
      </c>
      <c r="D20" s="10"/>
      <c r="E20" s="15"/>
    </row>
    <row r="21" spans="1:5" ht="25.95" customHeight="1" x14ac:dyDescent="0.3">
      <c r="A21" s="14" t="s">
        <v>171</v>
      </c>
      <c r="B21" s="22" t="s">
        <v>24</v>
      </c>
      <c r="C21" s="23">
        <v>109400</v>
      </c>
      <c r="D21" s="10"/>
      <c r="E21" s="15"/>
    </row>
    <row r="22" spans="1:5" ht="39" customHeight="1" x14ac:dyDescent="0.3">
      <c r="A22" s="14" t="s">
        <v>151</v>
      </c>
      <c r="B22" s="30" t="s">
        <v>152</v>
      </c>
      <c r="C22" s="23">
        <f>C23</f>
        <v>2</v>
      </c>
      <c r="D22" s="23">
        <f>D23</f>
        <v>1.23</v>
      </c>
      <c r="E22" s="31"/>
    </row>
    <row r="23" spans="1:5" ht="25.95" customHeight="1" x14ac:dyDescent="0.3">
      <c r="A23" s="14" t="s">
        <v>153</v>
      </c>
      <c r="B23" s="30" t="s">
        <v>154</v>
      </c>
      <c r="C23" s="23">
        <v>2</v>
      </c>
      <c r="D23" s="23">
        <v>1.23</v>
      </c>
      <c r="E23" s="31"/>
    </row>
    <row r="24" spans="1:5" ht="25.2" customHeight="1" x14ac:dyDescent="0.3">
      <c r="A24" s="14" t="s">
        <v>25</v>
      </c>
      <c r="B24" s="22" t="s">
        <v>26</v>
      </c>
      <c r="C24" s="23">
        <v>10186.5</v>
      </c>
      <c r="D24" s="10"/>
      <c r="E24" s="11" t="e">
        <f>SUM(#REF!)</f>
        <v>#REF!</v>
      </c>
    </row>
    <row r="25" spans="1:5" ht="22.95" customHeight="1" x14ac:dyDescent="0.3">
      <c r="A25" s="14"/>
      <c r="B25" s="29" t="s">
        <v>27</v>
      </c>
      <c r="C25" s="23">
        <f>C26+C38+C41+C44+C45+C40</f>
        <v>143959.56</v>
      </c>
      <c r="D25" s="10"/>
      <c r="E25" s="11">
        <f>E26+E38+E41+E44+E45+E40</f>
        <v>0</v>
      </c>
    </row>
    <row r="26" spans="1:5" ht="36" customHeight="1" x14ac:dyDescent="0.3">
      <c r="A26" s="14" t="s">
        <v>28</v>
      </c>
      <c r="B26" s="29" t="s">
        <v>29</v>
      </c>
      <c r="C26" s="23">
        <f>C27+C28+C31+C32</f>
        <v>83882.100000000006</v>
      </c>
      <c r="D26" s="10"/>
      <c r="E26" s="15"/>
    </row>
    <row r="27" spans="1:5" ht="53.25" customHeight="1" x14ac:dyDescent="0.3">
      <c r="A27" s="14" t="s">
        <v>30</v>
      </c>
      <c r="B27" s="29" t="s">
        <v>31</v>
      </c>
      <c r="C27" s="23">
        <v>10.199999999999999</v>
      </c>
      <c r="D27" s="10"/>
      <c r="E27" s="15"/>
    </row>
    <row r="28" spans="1:5" ht="24" customHeight="1" x14ac:dyDescent="0.3">
      <c r="A28" s="14"/>
      <c r="B28" s="28" t="s">
        <v>32</v>
      </c>
      <c r="C28" s="23">
        <f>C29+C30</f>
        <v>45468.3</v>
      </c>
      <c r="D28" s="10"/>
      <c r="E28" s="11">
        <f>E29+E30</f>
        <v>0</v>
      </c>
    </row>
    <row r="29" spans="1:5" ht="78.599999999999994" customHeight="1" x14ac:dyDescent="0.3">
      <c r="A29" s="14" t="s">
        <v>33</v>
      </c>
      <c r="B29" s="28" t="s">
        <v>34</v>
      </c>
      <c r="C29" s="23">
        <v>24658</v>
      </c>
      <c r="D29" s="10"/>
      <c r="E29" s="16"/>
    </row>
    <row r="30" spans="1:5" ht="83.25" customHeight="1" x14ac:dyDescent="0.3">
      <c r="A30" s="14" t="s">
        <v>35</v>
      </c>
      <c r="B30" s="28" t="s">
        <v>36</v>
      </c>
      <c r="C30" s="23">
        <v>20810.3</v>
      </c>
      <c r="D30" s="10"/>
      <c r="E30" s="16"/>
    </row>
    <row r="31" spans="1:5" ht="54.75" customHeight="1" x14ac:dyDescent="0.3">
      <c r="A31" s="14" t="s">
        <v>37</v>
      </c>
      <c r="B31" s="28" t="s">
        <v>38</v>
      </c>
      <c r="C31" s="23">
        <v>68</v>
      </c>
      <c r="D31" s="10"/>
      <c r="E31" s="16"/>
    </row>
    <row r="32" spans="1:5" ht="79.5" customHeight="1" x14ac:dyDescent="0.3">
      <c r="A32" s="14" t="s">
        <v>39</v>
      </c>
      <c r="B32" s="28" t="s">
        <v>40</v>
      </c>
      <c r="C32" s="23">
        <f>C33+C34+C35+C36+C37</f>
        <v>38335.599999999999</v>
      </c>
      <c r="D32" s="10"/>
      <c r="E32" s="11">
        <f>E33+E34+E35+E36+E37</f>
        <v>0</v>
      </c>
    </row>
    <row r="33" spans="1:5" ht="46.95" customHeight="1" x14ac:dyDescent="0.3">
      <c r="A33" s="14" t="s">
        <v>41</v>
      </c>
      <c r="B33" s="28" t="s">
        <v>42</v>
      </c>
      <c r="C33" s="23">
        <v>23282.19</v>
      </c>
      <c r="D33" s="10"/>
      <c r="E33" s="16"/>
    </row>
    <row r="34" spans="1:5" ht="38.25" customHeight="1" x14ac:dyDescent="0.3">
      <c r="A34" s="14" t="s">
        <v>43</v>
      </c>
      <c r="B34" s="28" t="s">
        <v>44</v>
      </c>
      <c r="C34" s="23">
        <v>8095.67</v>
      </c>
      <c r="D34" s="10"/>
      <c r="E34" s="16"/>
    </row>
    <row r="35" spans="1:5" ht="49.5" customHeight="1" x14ac:dyDescent="0.3">
      <c r="A35" s="14" t="s">
        <v>45</v>
      </c>
      <c r="B35" s="28" t="s">
        <v>46</v>
      </c>
      <c r="C35" s="23">
        <v>450.13</v>
      </c>
      <c r="D35" s="10"/>
      <c r="E35" s="16"/>
    </row>
    <row r="36" spans="1:5" ht="42" customHeight="1" x14ac:dyDescent="0.3">
      <c r="A36" s="14" t="s">
        <v>47</v>
      </c>
      <c r="B36" s="28" t="s">
        <v>48</v>
      </c>
      <c r="C36" s="23">
        <v>1161.8599999999999</v>
      </c>
      <c r="D36" s="10"/>
      <c r="E36" s="16"/>
    </row>
    <row r="37" spans="1:5" ht="49.5" customHeight="1" x14ac:dyDescent="0.3">
      <c r="A37" s="14" t="s">
        <v>49</v>
      </c>
      <c r="B37" s="28" t="s">
        <v>50</v>
      </c>
      <c r="C37" s="23">
        <v>5345.75</v>
      </c>
      <c r="D37" s="10"/>
      <c r="E37" s="16"/>
    </row>
    <row r="38" spans="1:5" ht="21.75" customHeight="1" x14ac:dyDescent="0.3">
      <c r="A38" s="14" t="s">
        <v>51</v>
      </c>
      <c r="B38" s="22" t="s">
        <v>52</v>
      </c>
      <c r="C38" s="23">
        <f>C39</f>
        <v>23084</v>
      </c>
      <c r="D38" s="10"/>
      <c r="E38" s="11">
        <f>E39</f>
        <v>0</v>
      </c>
    </row>
    <row r="39" spans="1:5" ht="21" customHeight="1" x14ac:dyDescent="0.3">
      <c r="A39" s="14" t="s">
        <v>53</v>
      </c>
      <c r="B39" s="22" t="s">
        <v>54</v>
      </c>
      <c r="C39" s="23">
        <v>23084</v>
      </c>
      <c r="D39" s="10"/>
      <c r="E39" s="15"/>
    </row>
    <row r="40" spans="1:5" ht="36.75" customHeight="1" x14ac:dyDescent="0.3">
      <c r="A40" s="14" t="s">
        <v>55</v>
      </c>
      <c r="B40" s="22" t="s">
        <v>56</v>
      </c>
      <c r="C40" s="23">
        <v>1578.88</v>
      </c>
      <c r="D40" s="10"/>
      <c r="E40" s="15"/>
    </row>
    <row r="41" spans="1:5" ht="24" customHeight="1" x14ac:dyDescent="0.3">
      <c r="A41" s="14" t="s">
        <v>57</v>
      </c>
      <c r="B41" s="22" t="s">
        <v>58</v>
      </c>
      <c r="C41" s="23">
        <f>C42+C43</f>
        <v>26811.09</v>
      </c>
      <c r="D41" s="16"/>
      <c r="E41" s="11">
        <f>E42+E43</f>
        <v>0</v>
      </c>
    </row>
    <row r="42" spans="1:5" ht="96" customHeight="1" x14ac:dyDescent="0.3">
      <c r="A42" s="14" t="s">
        <v>59</v>
      </c>
      <c r="B42" s="28" t="s">
        <v>60</v>
      </c>
      <c r="C42" s="23">
        <v>26661.09</v>
      </c>
      <c r="D42" s="10"/>
      <c r="E42" s="16"/>
    </row>
    <row r="43" spans="1:5" ht="50.25" customHeight="1" x14ac:dyDescent="0.3">
      <c r="A43" s="14" t="s">
        <v>61</v>
      </c>
      <c r="B43" s="22" t="s">
        <v>62</v>
      </c>
      <c r="C43" s="23">
        <v>150</v>
      </c>
      <c r="D43" s="10"/>
      <c r="E43" s="16"/>
    </row>
    <row r="44" spans="1:5" ht="22.2" customHeight="1" x14ac:dyDescent="0.3">
      <c r="A44" s="14" t="s">
        <v>63</v>
      </c>
      <c r="B44" s="22" t="s">
        <v>64</v>
      </c>
      <c r="C44" s="23">
        <v>8573.49</v>
      </c>
      <c r="D44" s="10"/>
      <c r="E44" s="16"/>
    </row>
    <row r="45" spans="1:5" ht="24" customHeight="1" x14ac:dyDescent="0.3">
      <c r="A45" s="14" t="s">
        <v>65</v>
      </c>
      <c r="B45" s="22" t="s">
        <v>66</v>
      </c>
      <c r="C45" s="23">
        <v>30</v>
      </c>
      <c r="D45" s="10"/>
      <c r="E45" s="16"/>
    </row>
    <row r="46" spans="1:5" ht="26.4" customHeight="1" x14ac:dyDescent="0.3">
      <c r="A46" s="14" t="s">
        <v>67</v>
      </c>
      <c r="B46" s="22" t="s">
        <v>68</v>
      </c>
      <c r="C46" s="23">
        <f>C47</f>
        <v>2275409.7999999998</v>
      </c>
      <c r="D46" s="10">
        <f>D47</f>
        <v>0</v>
      </c>
      <c r="E46" s="10">
        <f>D46-C46</f>
        <v>-2275409.7999999998</v>
      </c>
    </row>
    <row r="47" spans="1:5" ht="36" customHeight="1" x14ac:dyDescent="0.3">
      <c r="A47" s="14" t="s">
        <v>69</v>
      </c>
      <c r="B47" s="22" t="s">
        <v>70</v>
      </c>
      <c r="C47" s="23">
        <f>C48+C52+C63+C90</f>
        <v>2275409.7999999998</v>
      </c>
      <c r="D47" s="16">
        <f>D48+D52+D63+D90</f>
        <v>0</v>
      </c>
      <c r="E47" s="10">
        <f t="shared" ref="E47:E93" si="0">D47-C47</f>
        <v>-2275409.7999999998</v>
      </c>
    </row>
    <row r="48" spans="1:5" ht="21.75" customHeight="1" x14ac:dyDescent="0.3">
      <c r="A48" s="14" t="s">
        <v>111</v>
      </c>
      <c r="B48" s="22" t="s">
        <v>110</v>
      </c>
      <c r="C48" s="23">
        <f>SUM(C49:C51)</f>
        <v>1168906.3999999999</v>
      </c>
      <c r="D48" s="16">
        <f>SUM(D49:D51)</f>
        <v>0</v>
      </c>
      <c r="E48" s="10">
        <f t="shared" si="0"/>
        <v>-1168906.3999999999</v>
      </c>
    </row>
    <row r="49" spans="1:5" ht="53.25" customHeight="1" x14ac:dyDescent="0.3">
      <c r="A49" s="14" t="s">
        <v>106</v>
      </c>
      <c r="B49" s="22" t="s">
        <v>71</v>
      </c>
      <c r="C49" s="23">
        <v>268215.40000000002</v>
      </c>
      <c r="D49" s="10"/>
      <c r="E49" s="10">
        <f t="shared" si="0"/>
        <v>-268215.40000000002</v>
      </c>
    </row>
    <row r="50" spans="1:5" ht="36.75" customHeight="1" x14ac:dyDescent="0.3">
      <c r="A50" s="14" t="s">
        <v>107</v>
      </c>
      <c r="B50" s="22" t="s">
        <v>72</v>
      </c>
      <c r="C50" s="23">
        <v>130530</v>
      </c>
      <c r="D50" s="10"/>
      <c r="E50" s="10">
        <f t="shared" si="0"/>
        <v>-130530</v>
      </c>
    </row>
    <row r="51" spans="1:5" ht="53.25" customHeight="1" x14ac:dyDescent="0.3">
      <c r="A51" s="14" t="s">
        <v>108</v>
      </c>
      <c r="B51" s="22" t="s">
        <v>73</v>
      </c>
      <c r="C51" s="23">
        <v>770161</v>
      </c>
      <c r="D51" s="16"/>
      <c r="E51" s="10">
        <f t="shared" si="0"/>
        <v>-770161</v>
      </c>
    </row>
    <row r="52" spans="1:5" ht="36" customHeight="1" x14ac:dyDescent="0.3">
      <c r="A52" s="14" t="s">
        <v>113</v>
      </c>
      <c r="B52" s="22" t="s">
        <v>112</v>
      </c>
      <c r="C52" s="23">
        <f>SUM(C53:C55)</f>
        <v>70906.399999999994</v>
      </c>
      <c r="D52" s="16">
        <f>SUM(D53:D55)</f>
        <v>0</v>
      </c>
      <c r="E52" s="10">
        <f t="shared" si="0"/>
        <v>-70906.399999999994</v>
      </c>
    </row>
    <row r="53" spans="1:5" ht="69" customHeight="1" x14ac:dyDescent="0.3">
      <c r="A53" s="14" t="s">
        <v>119</v>
      </c>
      <c r="B53" s="22" t="s">
        <v>100</v>
      </c>
      <c r="C53" s="23">
        <v>27091.7</v>
      </c>
      <c r="D53" s="16"/>
      <c r="E53" s="10">
        <f t="shared" si="0"/>
        <v>-27091.7</v>
      </c>
    </row>
    <row r="54" spans="1:5" ht="114" customHeight="1" x14ac:dyDescent="0.3">
      <c r="A54" s="14" t="s">
        <v>174</v>
      </c>
      <c r="B54" s="32" t="s">
        <v>175</v>
      </c>
      <c r="C54" s="23">
        <v>6255.7</v>
      </c>
      <c r="D54" s="16"/>
      <c r="E54" s="10"/>
    </row>
    <row r="55" spans="1:5" ht="22.5" customHeight="1" x14ac:dyDescent="0.3">
      <c r="A55" s="14" t="s">
        <v>120</v>
      </c>
      <c r="B55" s="22" t="s">
        <v>74</v>
      </c>
      <c r="C55" s="23">
        <f>SUM(C56:C62)</f>
        <v>37559</v>
      </c>
      <c r="D55" s="16">
        <f>SUM(D56:D62)</f>
        <v>0</v>
      </c>
      <c r="E55" s="10">
        <f t="shared" si="0"/>
        <v>-37559</v>
      </c>
    </row>
    <row r="56" spans="1:5" ht="34.5" customHeight="1" x14ac:dyDescent="0.3">
      <c r="A56" s="14" t="s">
        <v>121</v>
      </c>
      <c r="B56" s="22" t="s">
        <v>75</v>
      </c>
      <c r="C56" s="23">
        <v>103.1</v>
      </c>
      <c r="D56" s="16"/>
      <c r="E56" s="10"/>
    </row>
    <row r="57" spans="1:5" ht="21.75" customHeight="1" x14ac:dyDescent="0.3">
      <c r="A57" s="14" t="s">
        <v>122</v>
      </c>
      <c r="B57" s="22" t="s">
        <v>76</v>
      </c>
      <c r="C57" s="23">
        <v>9507.7999999999993</v>
      </c>
      <c r="D57" s="16"/>
      <c r="E57" s="10">
        <f t="shared" si="0"/>
        <v>-9507.7999999999993</v>
      </c>
    </row>
    <row r="58" spans="1:5" ht="51.75" customHeight="1" x14ac:dyDescent="0.3">
      <c r="A58" s="14" t="s">
        <v>123</v>
      </c>
      <c r="B58" s="22" t="s">
        <v>159</v>
      </c>
      <c r="C58" s="23">
        <v>7988.4</v>
      </c>
      <c r="D58" s="10"/>
      <c r="E58" s="10">
        <f t="shared" si="0"/>
        <v>-7988.4</v>
      </c>
    </row>
    <row r="59" spans="1:5" ht="161.25" customHeight="1" x14ac:dyDescent="0.3">
      <c r="A59" s="14" t="s">
        <v>124</v>
      </c>
      <c r="B59" s="22" t="s">
        <v>160</v>
      </c>
      <c r="C59" s="23">
        <v>10723.7</v>
      </c>
      <c r="D59" s="16"/>
      <c r="E59" s="10">
        <f t="shared" si="0"/>
        <v>-10723.7</v>
      </c>
    </row>
    <row r="60" spans="1:5" ht="36" customHeight="1" x14ac:dyDescent="0.3">
      <c r="A60" s="14" t="s">
        <v>125</v>
      </c>
      <c r="B60" s="22" t="s">
        <v>77</v>
      </c>
      <c r="C60" s="23">
        <v>1831.5</v>
      </c>
      <c r="D60" s="10"/>
      <c r="E60" s="10">
        <f t="shared" si="0"/>
        <v>-1831.5</v>
      </c>
    </row>
    <row r="61" spans="1:5" ht="36" customHeight="1" x14ac:dyDescent="0.3">
      <c r="A61" s="14" t="s">
        <v>126</v>
      </c>
      <c r="B61" s="22" t="s">
        <v>78</v>
      </c>
      <c r="C61" s="23">
        <v>6539.1</v>
      </c>
      <c r="D61" s="16"/>
      <c r="E61" s="10">
        <f t="shared" si="0"/>
        <v>-6539.1</v>
      </c>
    </row>
    <row r="62" spans="1:5" ht="36" customHeight="1" x14ac:dyDescent="0.3">
      <c r="A62" s="14" t="s">
        <v>127</v>
      </c>
      <c r="B62" s="22" t="s">
        <v>78</v>
      </c>
      <c r="C62" s="23">
        <v>865.4</v>
      </c>
      <c r="D62" s="16"/>
      <c r="E62" s="10">
        <f t="shared" si="0"/>
        <v>-865.4</v>
      </c>
    </row>
    <row r="63" spans="1:5" ht="36" customHeight="1" x14ac:dyDescent="0.3">
      <c r="A63" s="14" t="s">
        <v>114</v>
      </c>
      <c r="B63" s="22" t="s">
        <v>79</v>
      </c>
      <c r="C63" s="23">
        <f>C64+C87+C88+C89</f>
        <v>1029701.7</v>
      </c>
      <c r="D63" s="10"/>
      <c r="E63" s="10">
        <f t="shared" si="0"/>
        <v>-1029701.7</v>
      </c>
    </row>
    <row r="64" spans="1:5" ht="36" customHeight="1" x14ac:dyDescent="0.3">
      <c r="A64" s="14" t="s">
        <v>128</v>
      </c>
      <c r="B64" s="28" t="s">
        <v>80</v>
      </c>
      <c r="C64" s="23">
        <f>SUM(C65:C86)</f>
        <v>986078.79999999993</v>
      </c>
      <c r="D64" s="16"/>
      <c r="E64" s="10">
        <f t="shared" si="0"/>
        <v>-986078.79999999993</v>
      </c>
    </row>
    <row r="65" spans="1:5" ht="116.25" customHeight="1" x14ac:dyDescent="0.3">
      <c r="A65" s="14" t="s">
        <v>129</v>
      </c>
      <c r="B65" s="22" t="s">
        <v>81</v>
      </c>
      <c r="C65" s="23">
        <v>533121.19999999995</v>
      </c>
      <c r="D65" s="10"/>
      <c r="E65" s="10">
        <f t="shared" si="0"/>
        <v>-533121.19999999995</v>
      </c>
    </row>
    <row r="66" spans="1:5" ht="69" customHeight="1" x14ac:dyDescent="0.3">
      <c r="A66" s="14" t="s">
        <v>130</v>
      </c>
      <c r="B66" s="22" t="s">
        <v>102</v>
      </c>
      <c r="C66" s="23">
        <v>408526.1</v>
      </c>
      <c r="D66" s="16"/>
      <c r="E66" s="10">
        <f t="shared" si="0"/>
        <v>-408526.1</v>
      </c>
    </row>
    <row r="67" spans="1:5" ht="66" customHeight="1" x14ac:dyDescent="0.3">
      <c r="A67" s="14" t="s">
        <v>131</v>
      </c>
      <c r="B67" s="22" t="s">
        <v>105</v>
      </c>
      <c r="C67" s="23">
        <v>2946.6</v>
      </c>
      <c r="D67" s="16"/>
      <c r="E67" s="10">
        <f t="shared" si="0"/>
        <v>-2946.6</v>
      </c>
    </row>
    <row r="68" spans="1:5" ht="64.5" customHeight="1" x14ac:dyDescent="0.3">
      <c r="A68" s="14" t="s">
        <v>132</v>
      </c>
      <c r="B68" s="22" t="s">
        <v>82</v>
      </c>
      <c r="C68" s="23">
        <v>46.9</v>
      </c>
      <c r="D68" s="16"/>
      <c r="E68" s="10">
        <f t="shared" si="0"/>
        <v>-46.9</v>
      </c>
    </row>
    <row r="69" spans="1:5" ht="64.5" customHeight="1" x14ac:dyDescent="0.3">
      <c r="A69" s="14" t="s">
        <v>133</v>
      </c>
      <c r="B69" s="22" t="s">
        <v>83</v>
      </c>
      <c r="C69" s="23">
        <v>47</v>
      </c>
      <c r="D69" s="16"/>
      <c r="E69" s="10">
        <f t="shared" si="0"/>
        <v>-47</v>
      </c>
    </row>
    <row r="70" spans="1:5" ht="63" customHeight="1" x14ac:dyDescent="0.3">
      <c r="A70" s="14" t="s">
        <v>134</v>
      </c>
      <c r="B70" s="22" t="s">
        <v>83</v>
      </c>
      <c r="C70" s="23">
        <v>797</v>
      </c>
      <c r="D70" s="16"/>
      <c r="E70" s="10">
        <f t="shared" si="0"/>
        <v>-797</v>
      </c>
    </row>
    <row r="71" spans="1:5" ht="50.25" customHeight="1" x14ac:dyDescent="0.3">
      <c r="A71" s="14" t="s">
        <v>135</v>
      </c>
      <c r="B71" s="22" t="s">
        <v>84</v>
      </c>
      <c r="C71" s="23">
        <v>1115</v>
      </c>
      <c r="D71" s="16"/>
      <c r="E71" s="10">
        <f t="shared" si="0"/>
        <v>-1115</v>
      </c>
    </row>
    <row r="72" spans="1:5" ht="99" customHeight="1" x14ac:dyDescent="0.3">
      <c r="A72" s="14" t="s">
        <v>136</v>
      </c>
      <c r="B72" s="22" t="s">
        <v>85</v>
      </c>
      <c r="C72" s="23">
        <v>19</v>
      </c>
      <c r="D72" s="16"/>
      <c r="E72" s="10">
        <f t="shared" si="0"/>
        <v>-19</v>
      </c>
    </row>
    <row r="73" spans="1:5" ht="66" customHeight="1" x14ac:dyDescent="0.3">
      <c r="A73" s="14" t="s">
        <v>137</v>
      </c>
      <c r="B73" s="22" t="s">
        <v>86</v>
      </c>
      <c r="C73" s="23">
        <v>0.6</v>
      </c>
      <c r="D73" s="16"/>
      <c r="E73" s="10">
        <f t="shared" si="0"/>
        <v>-0.6</v>
      </c>
    </row>
    <row r="74" spans="1:5" ht="51.75" customHeight="1" x14ac:dyDescent="0.3">
      <c r="A74" s="14" t="s">
        <v>138</v>
      </c>
      <c r="B74" s="22" t="s">
        <v>87</v>
      </c>
      <c r="C74" s="23">
        <v>82.3</v>
      </c>
      <c r="D74" s="16"/>
      <c r="E74" s="10">
        <f t="shared" si="0"/>
        <v>-82.3</v>
      </c>
    </row>
    <row r="75" spans="1:5" ht="65.25" customHeight="1" x14ac:dyDescent="0.3">
      <c r="A75" s="14" t="s">
        <v>139</v>
      </c>
      <c r="B75" s="22" t="s">
        <v>166</v>
      </c>
      <c r="C75" s="23">
        <v>5168.6000000000004</v>
      </c>
      <c r="D75" s="16"/>
      <c r="E75" s="10">
        <f t="shared" si="0"/>
        <v>-5168.6000000000004</v>
      </c>
    </row>
    <row r="76" spans="1:5" ht="70.2" customHeight="1" x14ac:dyDescent="0.3">
      <c r="A76" s="14" t="s">
        <v>165</v>
      </c>
      <c r="B76" s="22" t="s">
        <v>167</v>
      </c>
      <c r="C76" s="23">
        <v>270</v>
      </c>
      <c r="D76" s="16"/>
      <c r="E76" s="10">
        <f t="shared" si="0"/>
        <v>-270</v>
      </c>
    </row>
    <row r="77" spans="1:5" ht="68.25" customHeight="1" x14ac:dyDescent="0.3">
      <c r="A77" s="14" t="s">
        <v>140</v>
      </c>
      <c r="B77" s="22" t="s">
        <v>90</v>
      </c>
      <c r="C77" s="23">
        <v>132.69999999999999</v>
      </c>
      <c r="D77" s="10"/>
      <c r="E77" s="10">
        <f t="shared" si="0"/>
        <v>-132.69999999999999</v>
      </c>
    </row>
    <row r="78" spans="1:5" ht="54" customHeight="1" x14ac:dyDescent="0.3">
      <c r="A78" s="14" t="s">
        <v>141</v>
      </c>
      <c r="B78" s="22" t="s">
        <v>163</v>
      </c>
      <c r="C78" s="23">
        <v>310</v>
      </c>
      <c r="D78" s="10"/>
      <c r="E78" s="10">
        <f t="shared" si="0"/>
        <v>-310</v>
      </c>
    </row>
    <row r="79" spans="1:5" ht="84.75" customHeight="1" x14ac:dyDescent="0.3">
      <c r="A79" s="14" t="s">
        <v>162</v>
      </c>
      <c r="B79" s="22" t="s">
        <v>164</v>
      </c>
      <c r="C79" s="23">
        <v>2.9</v>
      </c>
      <c r="D79" s="10"/>
      <c r="E79" s="10">
        <f t="shared" si="0"/>
        <v>-2.9</v>
      </c>
    </row>
    <row r="80" spans="1:5" ht="142.19999999999999" customHeight="1" x14ac:dyDescent="0.3">
      <c r="A80" s="14" t="s">
        <v>142</v>
      </c>
      <c r="B80" s="22" t="s">
        <v>101</v>
      </c>
      <c r="C80" s="23">
        <v>1484.5</v>
      </c>
      <c r="D80" s="10"/>
      <c r="E80" s="10">
        <f t="shared" si="0"/>
        <v>-1484.5</v>
      </c>
    </row>
    <row r="81" spans="1:5" ht="66.75" customHeight="1" x14ac:dyDescent="0.3">
      <c r="A81" s="14" t="s">
        <v>143</v>
      </c>
      <c r="B81" s="22" t="s">
        <v>91</v>
      </c>
      <c r="C81" s="23">
        <v>1.9</v>
      </c>
      <c r="D81" s="16"/>
      <c r="E81" s="10">
        <f t="shared" si="0"/>
        <v>-1.9</v>
      </c>
    </row>
    <row r="82" spans="1:5" ht="54" customHeight="1" x14ac:dyDescent="0.3">
      <c r="A82" s="14" t="s">
        <v>144</v>
      </c>
      <c r="B82" s="22" t="s">
        <v>104</v>
      </c>
      <c r="C82" s="23">
        <v>498.5</v>
      </c>
      <c r="D82" s="16"/>
      <c r="E82" s="10">
        <f t="shared" si="0"/>
        <v>-498.5</v>
      </c>
    </row>
    <row r="83" spans="1:5" ht="54" customHeight="1" x14ac:dyDescent="0.3">
      <c r="A83" s="14" t="s">
        <v>145</v>
      </c>
      <c r="B83" s="22" t="s">
        <v>104</v>
      </c>
      <c r="C83" s="23">
        <v>498.5</v>
      </c>
      <c r="D83" s="16"/>
      <c r="E83" s="10">
        <f t="shared" si="0"/>
        <v>-498.5</v>
      </c>
    </row>
    <row r="84" spans="1:5" ht="146.25" customHeight="1" x14ac:dyDescent="0.3">
      <c r="A84" s="14" t="s">
        <v>146</v>
      </c>
      <c r="B84" s="22" t="s">
        <v>92</v>
      </c>
      <c r="C84" s="23">
        <v>782.2</v>
      </c>
      <c r="D84" s="16"/>
      <c r="E84" s="10">
        <f t="shared" si="0"/>
        <v>-782.2</v>
      </c>
    </row>
    <row r="85" spans="1:5" ht="175.5" customHeight="1" x14ac:dyDescent="0.3">
      <c r="A85" s="14" t="s">
        <v>147</v>
      </c>
      <c r="B85" s="22" t="s">
        <v>93</v>
      </c>
      <c r="C85" s="23">
        <v>29797</v>
      </c>
      <c r="D85" s="10"/>
      <c r="E85" s="10">
        <f t="shared" si="0"/>
        <v>-29797</v>
      </c>
    </row>
    <row r="86" spans="1:5" ht="42" customHeight="1" x14ac:dyDescent="0.3">
      <c r="A86" s="14" t="s">
        <v>148</v>
      </c>
      <c r="B86" s="22" t="s">
        <v>103</v>
      </c>
      <c r="C86" s="23">
        <v>430.3</v>
      </c>
      <c r="D86" s="16"/>
      <c r="E86" s="10">
        <f t="shared" si="0"/>
        <v>-430.3</v>
      </c>
    </row>
    <row r="87" spans="1:5" ht="99" customHeight="1" x14ac:dyDescent="0.3">
      <c r="A87" s="14" t="s">
        <v>157</v>
      </c>
      <c r="B87" s="22" t="s">
        <v>88</v>
      </c>
      <c r="C87" s="23">
        <v>15666.9</v>
      </c>
      <c r="D87" s="16"/>
      <c r="E87" s="10">
        <f>D87-C87</f>
        <v>-15666.9</v>
      </c>
    </row>
    <row r="88" spans="1:5" ht="66.75" customHeight="1" x14ac:dyDescent="0.3">
      <c r="A88" s="14" t="s">
        <v>158</v>
      </c>
      <c r="B88" s="28" t="s">
        <v>89</v>
      </c>
      <c r="C88" s="23">
        <v>20776.8</v>
      </c>
      <c r="D88" s="10"/>
      <c r="E88" s="10">
        <f>D88-C88</f>
        <v>-20776.8</v>
      </c>
    </row>
    <row r="89" spans="1:5" ht="52.5" customHeight="1" x14ac:dyDescent="0.3">
      <c r="A89" s="14" t="s">
        <v>109</v>
      </c>
      <c r="B89" s="22" t="s">
        <v>161</v>
      </c>
      <c r="C89" s="23">
        <v>7179.2</v>
      </c>
      <c r="D89" s="10"/>
      <c r="E89" s="10">
        <f t="shared" si="0"/>
        <v>-7179.2</v>
      </c>
    </row>
    <row r="90" spans="1:5" ht="23.25" customHeight="1" x14ac:dyDescent="0.3">
      <c r="A90" s="14" t="s">
        <v>115</v>
      </c>
      <c r="B90" s="22" t="s">
        <v>94</v>
      </c>
      <c r="C90" s="23">
        <f>SUM(C91:C93)</f>
        <v>5895.3</v>
      </c>
      <c r="D90" s="16"/>
      <c r="E90" s="10">
        <f t="shared" si="0"/>
        <v>-5895.3</v>
      </c>
    </row>
    <row r="91" spans="1:5" ht="66" customHeight="1" x14ac:dyDescent="0.3">
      <c r="A91" s="14" t="s">
        <v>116</v>
      </c>
      <c r="B91" s="22" t="s">
        <v>95</v>
      </c>
      <c r="C91" s="23">
        <v>2906.3</v>
      </c>
      <c r="D91" s="16"/>
      <c r="E91" s="10">
        <f t="shared" si="0"/>
        <v>-2906.3</v>
      </c>
    </row>
    <row r="92" spans="1:5" ht="178.5" customHeight="1" x14ac:dyDescent="0.3">
      <c r="A92" s="14" t="s">
        <v>117</v>
      </c>
      <c r="B92" s="28" t="s">
        <v>96</v>
      </c>
      <c r="C92" s="23">
        <v>2020</v>
      </c>
      <c r="D92" s="16"/>
      <c r="E92" s="10">
        <f t="shared" si="0"/>
        <v>-2020</v>
      </c>
    </row>
    <row r="93" spans="1:5" ht="54.75" customHeight="1" x14ac:dyDescent="0.3">
      <c r="A93" s="14" t="s">
        <v>118</v>
      </c>
      <c r="B93" s="28" t="s">
        <v>97</v>
      </c>
      <c r="C93" s="23">
        <v>969</v>
      </c>
      <c r="D93" s="16"/>
      <c r="E93" s="10">
        <f t="shared" si="0"/>
        <v>-969</v>
      </c>
    </row>
    <row r="94" spans="1:5" s="17" customFormat="1" ht="27.6" customHeight="1" x14ac:dyDescent="0.25">
      <c r="A94" s="37" t="s">
        <v>98</v>
      </c>
      <c r="B94" s="37"/>
      <c r="C94" s="23">
        <f>C9+C46</f>
        <v>3303689.78</v>
      </c>
      <c r="D94" s="16"/>
      <c r="E94" s="10">
        <f t="shared" ref="E94" si="1">D94-C94</f>
        <v>-3303689.78</v>
      </c>
    </row>
    <row r="95" spans="1:5" s="17" customFormat="1" ht="27.6" customHeight="1" x14ac:dyDescent="0.3">
      <c r="A95" s="1" t="s">
        <v>155</v>
      </c>
      <c r="B95" s="19"/>
      <c r="C95" s="20"/>
      <c r="D95" s="20"/>
      <c r="E95" s="21"/>
    </row>
    <row r="96" spans="1:5" s="17" customFormat="1" ht="19.2" customHeight="1" x14ac:dyDescent="0.3">
      <c r="A96" s="1" t="s">
        <v>99</v>
      </c>
      <c r="B96" s="19"/>
      <c r="C96" s="20"/>
      <c r="D96" s="20"/>
      <c r="E96" s="21"/>
    </row>
    <row r="97" spans="1:5" s="17" customFormat="1" ht="22.2" customHeight="1" x14ac:dyDescent="0.25">
      <c r="A97" s="34">
        <v>43038</v>
      </c>
      <c r="B97" s="19"/>
      <c r="C97" s="20"/>
      <c r="D97" s="20"/>
      <c r="E97" s="21"/>
    </row>
    <row r="98" spans="1:5" s="17" customFormat="1" ht="27.6" customHeight="1" x14ac:dyDescent="0.25">
      <c r="A98" s="19"/>
      <c r="B98" s="19"/>
      <c r="C98" s="20"/>
      <c r="D98" s="20"/>
      <c r="E98" s="21"/>
    </row>
    <row r="99" spans="1:5" s="17" customFormat="1" ht="27.6" customHeight="1" x14ac:dyDescent="0.25">
      <c r="A99" s="19"/>
      <c r="B99" s="19"/>
      <c r="C99" s="20"/>
      <c r="D99" s="20"/>
      <c r="E99" s="21"/>
    </row>
    <row r="100" spans="1:5" s="17" customFormat="1" ht="27.6" customHeight="1" x14ac:dyDescent="0.25">
      <c r="A100" s="19"/>
      <c r="B100" s="19"/>
      <c r="C100" s="20"/>
      <c r="D100" s="20"/>
      <c r="E100" s="21"/>
    </row>
    <row r="124" spans="2:2" x14ac:dyDescent="0.3">
      <c r="B124" s="33"/>
    </row>
    <row r="131" spans="1:1" x14ac:dyDescent="0.3">
      <c r="A131" s="26"/>
    </row>
  </sheetData>
  <mergeCells count="6">
    <mergeCell ref="A5:E5"/>
    <mergeCell ref="C6:E6"/>
    <mergeCell ref="A94:B94"/>
    <mergeCell ref="B1:C1"/>
    <mergeCell ref="B2:C2"/>
    <mergeCell ref="B3:C3"/>
  </mergeCells>
  <pageMargins left="0.78740157480314965" right="0.19685039370078741" top="0.59055118110236227" bottom="0.59055118110236227" header="0.31496062992125984" footer="0"/>
  <pageSetup paperSize="9" scale="78" firstPageNumber="25" orientation="portrait" useFirstPageNumber="1" r:id="rId1"/>
  <headerFooter alignWithMargins="0">
    <oddHeader>&amp;C&amp;"Times New Roman,обычный"&amp;12&amp;P</oddHeader>
  </headerFooter>
  <rowBreaks count="1" manualBreakCount="1"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</vt:lpstr>
      <vt:lpstr>'Доходы 2018'!Заголовки_для_печати</vt:lpstr>
      <vt:lpstr>'Доходы 2018'!Область_печати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Kologrivova</cp:lastModifiedBy>
  <cp:lastPrinted>2017-10-30T07:53:11Z</cp:lastPrinted>
  <dcterms:created xsi:type="dcterms:W3CDTF">2016-10-25T08:49:12Z</dcterms:created>
  <dcterms:modified xsi:type="dcterms:W3CDTF">2017-10-30T07:53:15Z</dcterms:modified>
</cp:coreProperties>
</file>