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Проект_2017-2019\БЮДЖЕТ В ДУМУ ЗАТО СЕВЕРСК\Решение с приложениями\"/>
    </mc:Choice>
  </mc:AlternateContent>
  <bookViews>
    <workbookView xWindow="0" yWindow="0" windowWidth="23130" windowHeight="11445"/>
  </bookViews>
  <sheets>
    <sheet name="Доходы 2017" sheetId="1" r:id="rId1"/>
  </sheets>
  <definedNames>
    <definedName name="Z_389D9002_B159_466B_9DF6_B698B38C0892_.wvu.PrintTitles" localSheetId="0" hidden="1">'Доходы 2017'!$7:$7</definedName>
    <definedName name="Z_389D9002_B159_466B_9DF6_B698B38C0892_.wvu.Rows" localSheetId="0" hidden="1">'Доходы 2017'!#REF!,'Доходы 2017'!#REF!,'Доходы 2017'!#REF!,'Доходы 2017'!$41:$41,'Доходы 2017'!#REF!,'Доходы 2017'!#REF!</definedName>
    <definedName name="_xlnm.Print_Titles" localSheetId="0">'Доходы 2017'!$7:$7</definedName>
    <definedName name="_xlnm.Print_Area" localSheetId="0">'Доходы 2017'!$A$1:$E$128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C62" i="1"/>
  <c r="C61" i="1" s="1"/>
  <c r="E60" i="1"/>
  <c r="E59" i="1"/>
  <c r="E58" i="1"/>
  <c r="E57" i="1"/>
  <c r="E56" i="1"/>
  <c r="E55" i="1"/>
  <c r="E54" i="1"/>
  <c r="E53" i="1"/>
  <c r="E52" i="1"/>
  <c r="D50" i="1"/>
  <c r="C50" i="1"/>
  <c r="C48" i="1" s="1"/>
  <c r="E49" i="1"/>
  <c r="E47" i="1"/>
  <c r="E46" i="1"/>
  <c r="E45" i="1"/>
  <c r="D44" i="1"/>
  <c r="C44" i="1"/>
  <c r="E37" i="1"/>
  <c r="C37" i="1"/>
  <c r="E34" i="1"/>
  <c r="C34" i="1"/>
  <c r="E28" i="1"/>
  <c r="C28" i="1"/>
  <c r="E24" i="1"/>
  <c r="C24" i="1"/>
  <c r="E20" i="1"/>
  <c r="E17" i="1"/>
  <c r="C17" i="1"/>
  <c r="E12" i="1"/>
  <c r="C12" i="1"/>
  <c r="E62" i="1" l="1"/>
  <c r="E61" i="1"/>
  <c r="C9" i="1"/>
  <c r="C22" i="1"/>
  <c r="C21" i="1" s="1"/>
  <c r="E50" i="1"/>
  <c r="D48" i="1"/>
  <c r="E48" i="1" s="1"/>
  <c r="E21" i="1"/>
  <c r="E44" i="1"/>
  <c r="E9" i="1"/>
  <c r="E8" i="1" l="1"/>
  <c r="D43" i="1"/>
  <c r="D42" i="1" s="1"/>
  <c r="C43" i="1"/>
  <c r="C42" i="1" s="1"/>
  <c r="C8" i="1"/>
  <c r="E42" i="1" l="1"/>
  <c r="C92" i="1"/>
  <c r="E43" i="1"/>
  <c r="E92" i="1" l="1"/>
</calcChain>
</file>

<file path=xl/sharedStrings.xml><?xml version="1.0" encoding="utf-8"?>
<sst xmlns="http://schemas.openxmlformats.org/spreadsheetml/2006/main" count="178" uniqueCount="175">
  <si>
    <t>ДОХОДЫ
бюджета ЗАТО Северск на 2017 год</t>
  </si>
  <si>
    <t>(тыс.руб.)</t>
  </si>
  <si>
    <t>Код</t>
  </si>
  <si>
    <t>Наименование показателей</t>
  </si>
  <si>
    <t>уточненный в декабре 2016</t>
  </si>
  <si>
    <t>отклонение</t>
  </si>
  <si>
    <t>5=4-3</t>
  </si>
  <si>
    <t>НАЛОГОВЫЕ И НЕНАЛОГОВЫЕ  ДОХОДЫ</t>
  </si>
  <si>
    <t>НАЛОГОВЫЕ ДОХОДЫ</t>
  </si>
  <si>
    <t>000 1 01 02000 01 0000 110</t>
  </si>
  <si>
    <t xml:space="preserve">Налог на доходы физических лиц </t>
  </si>
  <si>
    <t>000 103 02000 01 0000 110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</si>
  <si>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</si>
  <si>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</si>
  <si>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</si>
  <si>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</si>
  <si>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</si>
  <si>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</si>
  <si>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</si>
  <si>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</si>
  <si>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</si>
  <si>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</si>
  <si>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</si>
  <si>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</si>
  <si>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</si>
  <si>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</si>
  <si>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</si>
  <si>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182 1 06 06000 00 0000 110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</si>
  <si>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</si>
  <si>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</si>
  <si>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</si>
  <si>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</si>
  <si>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</si>
  <si>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</si>
  <si>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</si>
  <si>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</si>
  <si>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</si>
  <si>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</si>
  <si>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</si>
  <si>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</si>
  <si>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</si>
  <si>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</si>
  <si>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</si>
  <si>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</si>
  <si>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</si>
  <si>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</si>
  <si>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</si>
  <si>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</si>
  <si>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</si>
  <si>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</si>
  <si>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</si>
  <si>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</si>
  <si>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</si>
  <si>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</si>
  <si>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</si>
  <si>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</si>
  <si>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</si>
  <si>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</si>
  <si>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</si>
  <si>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</si>
  <si>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</si>
  <si>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</si>
  <si>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</si>
  <si>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</si>
  <si>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</si>
  <si>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</si>
  <si>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</si>
  <si>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</si>
  <si>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</si>
  <si>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</si>
  <si>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</si>
  <si>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</si>
  <si>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</si>
  <si>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</si>
  <si>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</si>
  <si>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000 2 02 01000 00 0000 151</t>
  </si>
  <si>
    <t>Дотации бюджетам субъектов Российской Федерации и муниципальных образований</t>
  </si>
  <si>
    <t>903 2 02 01001 04 0034 151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</si>
  <si>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</si>
  <si>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903 2 02 01001 04 0035 151</t>
  </si>
  <si>
    <t>Дотации на выравнивание бюджетной обеспеченности поселений из областного фонда финансовой поддержки поселений</t>
  </si>
  <si>
    <t>903 2 02 01007 04 0000 151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</si>
  <si>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</si>
  <si>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000 2 02 02000 00 0000 151</t>
  </si>
  <si>
    <t>Субсидии бюджетам субъектов Российской Федерации и муниципальных образований (межбюджетные субсидии)</t>
  </si>
  <si>
    <t>909 2 02 02077 04 0037 151</t>
  </si>
  <si>
    <t>000 2 02 02999 04 0000 151</t>
  </si>
  <si>
    <t>Прочие субсидии бюджетам городских округов</t>
  </si>
  <si>
    <t>952 2 02 02999 04 0007 151</t>
  </si>
  <si>
    <t>Субсидии на создание условий для управления многоквартирными домами</t>
  </si>
  <si>
    <t>904 2 02 02999 04 0011 151</t>
  </si>
  <si>
    <t>Субсидии на организацию отдыха детей в каникулярное время</t>
  </si>
  <si>
    <t>904 2 02 02999 04 0013 151</t>
  </si>
  <si>
    <t>904 2 02 02999 04 0018 151</t>
  </si>
  <si>
    <t>904 2 02 02999 04 0019 151</t>
  </si>
  <si>
    <t>907 2 02 02999 04 0033 151</t>
  </si>
  <si>
    <t>904 2 02 02999 04 0038 151</t>
  </si>
  <si>
    <t>Субсидии на обеспечение условий для развития физической культуры и массового спорта</t>
  </si>
  <si>
    <t>904 2 02 02999 04 0042 151</t>
  </si>
  <si>
    <t>Субсидии на стимулирующие выплаты в муниципальных организациях дополнительного образования Томской области</t>
  </si>
  <si>
    <t>907 2 02 02999 04 0042 151</t>
  </si>
  <si>
    <t>000 2 02 03000 00 0000 151</t>
  </si>
  <si>
    <t>Субвенции бюджетам субъектов Российской Федерации и муниципальных образований</t>
  </si>
  <si>
    <t>000 2 02 03024 04 0000 151</t>
  </si>
  <si>
    <t>Субвенции бюджетам городских округов на выполнение передаваемых полномочий субъектов Российской Федерации, всего</t>
  </si>
  <si>
    <t>907 2 02 03024 04 0010 151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</si>
  <si>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</si>
  <si>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907 2 02 03024 04 0015 151</t>
  </si>
  <si>
    <t>952 2 02 03024 04 0021 151</t>
  </si>
  <si>
    <t>952 2 02 03024 04 0022 151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</si>
  <si>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</si>
  <si>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904 2 02 03024 04 0030 151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</si>
  <si>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</si>
  <si>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907 2 02 03024 04 0030 151</t>
  </si>
  <si>
    <t>902 2 02 03024 04 0040 151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</si>
  <si>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</si>
  <si>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902 2 02 03024 04 0060 151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</si>
  <si>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</si>
  <si>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902 2 02 03024 04 0070 151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</si>
  <si>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</si>
  <si>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902 2 02 03024 04 0080 151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</si>
  <si>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</si>
  <si>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902 2 02 03024 04 0101 151</t>
  </si>
  <si>
    <t xml:space="preserve">Субвенции на осуществление отдельных государственных полномочий по организации и осуществлению деятельности по опеке и попечительству  </t>
  </si>
  <si>
    <t>902 2 02 03024 04 0111 151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</si>
  <si>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</si>
  <si>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902 2 02 03024 04 0112 151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</si>
  <si>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</si>
  <si>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>954 2 02 03024 04 0120 151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</si>
  <si>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</si>
  <si>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954 2 02 03024 04 0121 151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</si>
  <si>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 </t>
  </si>
  <si>
    <t>954 2 02 03024 04 0122 151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</si>
  <si>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возмещение части процентной ставки по долгосрочным, среднесрочным и краткосрочным кредитам, взятым малыми формами хозяйствования) </t>
  </si>
  <si>
    <t>907 2 02 03024 04 0150 151</t>
  </si>
  <si>
    <t>902 2 02 03024 04 0160 151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</si>
  <si>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</si>
  <si>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902 2 02 03024 04 0170 151</t>
  </si>
  <si>
    <t>954 2 02 03024 04 0170 151</t>
  </si>
  <si>
    <t>902 2 02 03024 04 0200 151</t>
  </si>
  <si>
    <t>Субвенции на осуществление отдельных государственных  полномочий по обеспечению лекарственными препаратами и изделиями медицинского назначения отдельных категорий граждан Российской Федерации, местом жительства которых является Томская область</t>
  </si>
  <si>
    <t>907 2 02 03024 04 0215 151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</si>
  <si>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</si>
  <si>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907 2 02 03024 04 0245 151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</si>
  <si>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</si>
  <si>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902 2 02 03024 04 0250 151</t>
  </si>
  <si>
    <t>902 2 02 03119 04 0240 151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</si>
  <si>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</si>
  <si>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000 2 02 04000 00 0000 151</t>
  </si>
  <si>
    <t>Иные межбюджетные трансферты</t>
  </si>
  <si>
    <t>907 2 02 04999 04 0025 151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</si>
  <si>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</si>
  <si>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902 2 02 04999 04 0027 151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</si>
  <si>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</si>
  <si>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907 2 02 04999 04 0029 151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</si>
  <si>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</si>
  <si>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</si>
  <si>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>Татьяна Юрьевна Черноголова</t>
  </si>
  <si>
    <t>77 38 83</t>
  </si>
  <si>
    <t xml:space="preserve">                                                             к Решению Думы ЗАТО Северск</t>
  </si>
  <si>
    <t xml:space="preserve">                                                            от_________2016 №_______</t>
  </si>
  <si>
    <t>Прогноз
на 2017 год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</si>
  <si>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</si>
  <si>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(должностному окладу)</t>
  </si>
  <si>
    <t>Субсидиии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</si>
  <si>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</si>
  <si>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</si>
  <si>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</si>
  <si>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</si>
  <si>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</si>
  <si>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</si>
  <si>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 xml:space="preserve">                                                             Приложение  4</t>
  </si>
  <si>
    <r>
      <rPr>
        <sz val="12"/>
        <color indexed="8"/>
        <rFont val="Times New Roman"/>
        <family val="1"/>
        <charset val="204"/>
      </rPr>
  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</t>
    </r>
    <r>
      <rPr>
        <sz val="12"/>
        <rFont val="Times New Roman"/>
        <family val="1"/>
        <charset val="204"/>
      </rPr>
      <t>итие культуры и туризма в Томской области"</t>
    </r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</si>
  <si>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</si>
  <si>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 xml:space="preserve">904 2 02 02999 04 0012 151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</si>
</sst>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justify" vertical="center" wrapText="1"/>
    </xf>
    <xf numFmtId="4" fontId="2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2" fillId="0" borderId="2" xfId="2" applyNumberFormat="1" applyFont="1" applyFill="1" applyBorder="1" applyAlignment="1">
      <alignment horizontal="justify" vertical="center" wrapText="1"/>
    </xf>
    <xf numFmtId="4" fontId="4" fillId="0" borderId="2" xfId="2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justify" vertical="center" wrapText="1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left" vertical="center" wrapText="1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" fontId="2" fillId="0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view="pageBreakPreview" topLeftCell="A67" zoomScaleNormal="100" zoomScaleSheetLayoutView="100" workbookViewId="0">
      <selection activeCell="A54" sqref="A54"/>
    </sheetView>
  </sheetViews>
  <sheetFormatPr defaultColWidth="8.85546875" defaultRowHeight="15.75" x14ac:dyDescent="0.25"/>
  <cols>
    <col min="1" max="1" width="28.85546875" style="1" customWidth="1"/>
    <col min="2" max="2" width="65" style="22" customWidth="1"/>
    <col min="3" max="3" width="16" style="3" customWidth="1"/>
    <col min="4" max="4" width="14.5703125" style="3" hidden="1" customWidth="1"/>
    <col min="5" max="5" width="13.7109375" style="3" hidden="1" customWidth="1"/>
    <col min="6" max="6" width="8.85546875" style="3"/>
    <col min="7" max="7" width="12.7109375" style="3" bestFit="1" customWidth="1"/>
    <col min="8" max="16384" width="8.85546875" style="3"/>
  </cols>
  <sheetData>
    <row r="1" spans="1:7" ht="15" customHeight="1" x14ac:dyDescent="0.25">
      <c r="A1" s="3"/>
      <c r="B1" s="35" t="s">
        <v>171</v>
      </c>
      <c r="C1" s="35"/>
      <c r="D1" s="2"/>
      <c r="E1" s="2"/>
    </row>
    <row r="2" spans="1:7" ht="15" customHeight="1" x14ac:dyDescent="0.25">
      <c r="A2" s="3"/>
      <c r="B2" s="35" t="s">
        <v>159</v>
      </c>
      <c r="C2" s="35"/>
      <c r="D2" s="2"/>
      <c r="E2" s="2"/>
    </row>
    <row r="3" spans="1:7" ht="17.25" customHeight="1" x14ac:dyDescent="0.25">
      <c r="A3" s="3"/>
      <c r="B3" s="35" t="s">
        <v>160</v>
      </c>
      <c r="C3" s="35"/>
      <c r="D3" s="2"/>
      <c r="E3" s="2"/>
    </row>
    <row r="4" spans="1:7" ht="32.450000000000003" customHeight="1" x14ac:dyDescent="0.25">
      <c r="A4" s="32" t="s">
        <v>0</v>
      </c>
      <c r="B4" s="32"/>
      <c r="C4" s="32"/>
      <c r="D4" s="32"/>
      <c r="E4" s="32"/>
    </row>
    <row r="5" spans="1:7" ht="16.899999999999999" customHeight="1" x14ac:dyDescent="0.25">
      <c r="A5" s="30"/>
      <c r="B5" s="4"/>
      <c r="C5" s="33" t="s">
        <v>1</v>
      </c>
      <c r="D5" s="33"/>
      <c r="E5" s="33"/>
    </row>
    <row r="6" spans="1:7" ht="60.75" customHeight="1" x14ac:dyDescent="0.25">
      <c r="A6" s="5" t="s">
        <v>2</v>
      </c>
      <c r="B6" s="6" t="s">
        <v>3</v>
      </c>
      <c r="C6" s="7" t="s">
        <v>161</v>
      </c>
      <c r="D6" s="7" t="s">
        <v>4</v>
      </c>
      <c r="E6" s="7" t="s">
        <v>5</v>
      </c>
    </row>
    <row r="7" spans="1:7" ht="18" customHeight="1" x14ac:dyDescent="0.25">
      <c r="A7" s="5">
        <v>1</v>
      </c>
      <c r="B7" s="6">
        <v>2</v>
      </c>
      <c r="C7" s="8">
        <v>3</v>
      </c>
      <c r="D7" s="8">
        <v>4</v>
      </c>
      <c r="E7" s="8" t="s">
        <v>6</v>
      </c>
    </row>
    <row r="8" spans="1:7" s="13" customFormat="1" ht="21.6" customHeight="1" x14ac:dyDescent="0.2">
      <c r="A8" s="9"/>
      <c r="B8" s="10" t="s">
        <v>7</v>
      </c>
      <c r="C8" s="11">
        <f>C9+C21</f>
        <v>941985.48</v>
      </c>
      <c r="D8" s="11"/>
      <c r="E8" s="12" t="e">
        <f>E9+E21</f>
        <v>#REF!</v>
      </c>
    </row>
    <row r="9" spans="1:7" ht="20.45" customHeight="1" x14ac:dyDescent="0.25">
      <c r="A9" s="14"/>
      <c r="B9" s="10" t="s">
        <v>8</v>
      </c>
      <c r="C9" s="11">
        <f>C10+C11+C12+C17+C20</f>
        <v>785624.31</v>
      </c>
      <c r="D9" s="11"/>
      <c r="E9" s="12" t="e">
        <f>E10+E11+E12+E17+#REF!+E20</f>
        <v>#REF!</v>
      </c>
      <c r="G9" s="29"/>
    </row>
    <row r="10" spans="1:7" ht="23.45" customHeight="1" x14ac:dyDescent="0.25">
      <c r="A10" s="15" t="s">
        <v>9</v>
      </c>
      <c r="B10" s="16" t="s">
        <v>10</v>
      </c>
      <c r="C10" s="11">
        <v>597823.78</v>
      </c>
      <c r="D10" s="11"/>
      <c r="E10" s="17"/>
    </row>
    <row r="11" spans="1:7" ht="41.25" customHeight="1" x14ac:dyDescent="0.25">
      <c r="A11" s="15" t="s">
        <v>11</v>
      </c>
      <c r="B11" s="18" t="s">
        <v>12</v>
      </c>
      <c r="C11" s="11">
        <v>7360</v>
      </c>
      <c r="D11" s="11"/>
      <c r="E11" s="17"/>
    </row>
    <row r="12" spans="1:7" ht="24.75" customHeight="1" x14ac:dyDescent="0.25">
      <c r="A12" s="15" t="s">
        <v>13</v>
      </c>
      <c r="B12" s="16" t="s">
        <v>14</v>
      </c>
      <c r="C12" s="11">
        <f>C13+C14+C15+C16</f>
        <v>88583.400000000009</v>
      </c>
      <c r="D12" s="11"/>
      <c r="E12" s="12">
        <f>E13+E14+E15+E16</f>
        <v>0</v>
      </c>
    </row>
    <row r="13" spans="1:7" ht="37.15" customHeight="1" x14ac:dyDescent="0.25">
      <c r="A13" s="15" t="s">
        <v>15</v>
      </c>
      <c r="B13" s="16" t="s">
        <v>16</v>
      </c>
      <c r="C13" s="11">
        <v>36273.4</v>
      </c>
      <c r="D13" s="11"/>
      <c r="E13" s="17"/>
    </row>
    <row r="14" spans="1:7" ht="34.9" customHeight="1" x14ac:dyDescent="0.25">
      <c r="A14" s="15" t="s">
        <v>17</v>
      </c>
      <c r="B14" s="16" t="s">
        <v>18</v>
      </c>
      <c r="C14" s="11">
        <v>51402.7</v>
      </c>
      <c r="D14" s="11"/>
      <c r="E14" s="17"/>
    </row>
    <row r="15" spans="1:7" ht="25.15" customHeight="1" x14ac:dyDescent="0.25">
      <c r="A15" s="15" t="s">
        <v>19</v>
      </c>
      <c r="B15" s="16" t="s">
        <v>20</v>
      </c>
      <c r="C15" s="11">
        <v>490</v>
      </c>
      <c r="D15" s="11"/>
      <c r="E15" s="17"/>
    </row>
    <row r="16" spans="1:7" ht="37.9" customHeight="1" x14ac:dyDescent="0.25">
      <c r="A16" s="15" t="s">
        <v>21</v>
      </c>
      <c r="B16" s="16" t="s">
        <v>22</v>
      </c>
      <c r="C16" s="11">
        <v>417.3</v>
      </c>
      <c r="D16" s="11"/>
      <c r="E16" s="17"/>
    </row>
    <row r="17" spans="1:5" ht="24" customHeight="1" x14ac:dyDescent="0.25">
      <c r="A17" s="15" t="s">
        <v>23</v>
      </c>
      <c r="B17" s="16" t="s">
        <v>24</v>
      </c>
      <c r="C17" s="11">
        <f>C18+C19</f>
        <v>82019.23</v>
      </c>
      <c r="D17" s="11"/>
      <c r="E17" s="12">
        <f>E18+E19</f>
        <v>0</v>
      </c>
    </row>
    <row r="18" spans="1:5" ht="21.6" customHeight="1" x14ac:dyDescent="0.25">
      <c r="A18" s="15" t="s">
        <v>25</v>
      </c>
      <c r="B18" s="16" t="s">
        <v>26</v>
      </c>
      <c r="C18" s="11">
        <v>16132</v>
      </c>
      <c r="D18" s="11"/>
      <c r="E18" s="17"/>
    </row>
    <row r="19" spans="1:5" ht="25.9" customHeight="1" x14ac:dyDescent="0.25">
      <c r="A19" s="15" t="s">
        <v>27</v>
      </c>
      <c r="B19" s="16" t="s">
        <v>28</v>
      </c>
      <c r="C19" s="11">
        <v>65887.23</v>
      </c>
      <c r="D19" s="11"/>
      <c r="E19" s="17"/>
    </row>
    <row r="20" spans="1:5" ht="25.15" customHeight="1" x14ac:dyDescent="0.25">
      <c r="A20" s="15" t="s">
        <v>29</v>
      </c>
      <c r="B20" s="16" t="s">
        <v>30</v>
      </c>
      <c r="C20" s="11">
        <v>9837.9</v>
      </c>
      <c r="D20" s="11"/>
      <c r="E20" s="12" t="e">
        <f>SUM(#REF!)</f>
        <v>#REF!</v>
      </c>
    </row>
    <row r="21" spans="1:5" ht="22.9" customHeight="1" x14ac:dyDescent="0.25">
      <c r="A21" s="15"/>
      <c r="B21" s="10" t="s">
        <v>31</v>
      </c>
      <c r="C21" s="11">
        <f>C22+C34+C37+C40+C41+C36</f>
        <v>156361.16999999998</v>
      </c>
      <c r="D21" s="11"/>
      <c r="E21" s="12">
        <f>E22+E34+E37+E40+E41+E36</f>
        <v>0</v>
      </c>
    </row>
    <row r="22" spans="1:5" ht="49.5" customHeight="1" x14ac:dyDescent="0.25">
      <c r="A22" s="15" t="s">
        <v>32</v>
      </c>
      <c r="B22" s="10" t="s">
        <v>33</v>
      </c>
      <c r="C22" s="11">
        <f>C23+C24+C27+C28</f>
        <v>102816.9</v>
      </c>
      <c r="D22" s="11"/>
      <c r="E22" s="17"/>
    </row>
    <row r="23" spans="1:5" ht="69.599999999999994" customHeight="1" x14ac:dyDescent="0.25">
      <c r="A23" s="15" t="s">
        <v>34</v>
      </c>
      <c r="B23" s="10" t="s">
        <v>35</v>
      </c>
      <c r="C23" s="11">
        <v>2</v>
      </c>
      <c r="D23" s="11"/>
      <c r="E23" s="17"/>
    </row>
    <row r="24" spans="1:5" ht="24" customHeight="1" x14ac:dyDescent="0.25">
      <c r="A24" s="15"/>
      <c r="B24" s="18" t="s">
        <v>36</v>
      </c>
      <c r="C24" s="11">
        <f>C25+C26</f>
        <v>63807</v>
      </c>
      <c r="D24" s="11"/>
      <c r="E24" s="12">
        <f>E25+E26</f>
        <v>0</v>
      </c>
    </row>
    <row r="25" spans="1:5" ht="88.5" customHeight="1" x14ac:dyDescent="0.25">
      <c r="A25" s="15" t="s">
        <v>37</v>
      </c>
      <c r="B25" s="18" t="s">
        <v>38</v>
      </c>
      <c r="C25" s="11">
        <v>35529</v>
      </c>
      <c r="D25" s="11"/>
      <c r="E25" s="19"/>
    </row>
    <row r="26" spans="1:5" ht="89.25" customHeight="1" x14ac:dyDescent="0.25">
      <c r="A26" s="15" t="s">
        <v>39</v>
      </c>
      <c r="B26" s="18" t="s">
        <v>40</v>
      </c>
      <c r="C26" s="11">
        <v>28278</v>
      </c>
      <c r="D26" s="11"/>
      <c r="E26" s="19"/>
    </row>
    <row r="27" spans="1:5" ht="66.75" customHeight="1" x14ac:dyDescent="0.25">
      <c r="A27" s="15" t="s">
        <v>41</v>
      </c>
      <c r="B27" s="18" t="s">
        <v>42</v>
      </c>
      <c r="C27" s="11">
        <v>160</v>
      </c>
      <c r="D27" s="11"/>
      <c r="E27" s="19"/>
    </row>
    <row r="28" spans="1:5" ht="93.75" customHeight="1" x14ac:dyDescent="0.25">
      <c r="A28" s="15" t="s">
        <v>43</v>
      </c>
      <c r="B28" s="18" t="s">
        <v>44</v>
      </c>
      <c r="C28" s="11">
        <f>C29+C30+C31+C32+C33</f>
        <v>38847.899999999994</v>
      </c>
      <c r="D28" s="11"/>
      <c r="E28" s="12">
        <f>E29+E30+E31+E32+E33</f>
        <v>0</v>
      </c>
    </row>
    <row r="29" spans="1:5" ht="54" customHeight="1" x14ac:dyDescent="0.25">
      <c r="A29" s="15" t="s">
        <v>45</v>
      </c>
      <c r="B29" s="18" t="s">
        <v>46</v>
      </c>
      <c r="C29" s="11">
        <v>24323.01</v>
      </c>
      <c r="D29" s="11"/>
      <c r="E29" s="19"/>
    </row>
    <row r="30" spans="1:5" ht="54.6" customHeight="1" x14ac:dyDescent="0.25">
      <c r="A30" s="15" t="s">
        <v>47</v>
      </c>
      <c r="B30" s="18" t="s">
        <v>48</v>
      </c>
      <c r="C30" s="11">
        <v>7145</v>
      </c>
      <c r="D30" s="11"/>
      <c r="E30" s="19"/>
    </row>
    <row r="31" spans="1:5" ht="57.75" customHeight="1" x14ac:dyDescent="0.25">
      <c r="A31" s="15" t="s">
        <v>49</v>
      </c>
      <c r="B31" s="18" t="s">
        <v>50</v>
      </c>
      <c r="C31" s="11">
        <v>554.16999999999996</v>
      </c>
      <c r="D31" s="11"/>
      <c r="E31" s="19"/>
    </row>
    <row r="32" spans="1:5" ht="53.25" customHeight="1" x14ac:dyDescent="0.25">
      <c r="A32" s="15" t="s">
        <v>51</v>
      </c>
      <c r="B32" s="18" t="s">
        <v>52</v>
      </c>
      <c r="C32" s="11">
        <v>1249.83</v>
      </c>
      <c r="D32" s="11"/>
      <c r="E32" s="19"/>
    </row>
    <row r="33" spans="1:5" ht="55.5" customHeight="1" x14ac:dyDescent="0.25">
      <c r="A33" s="15" t="s">
        <v>53</v>
      </c>
      <c r="B33" s="18" t="s">
        <v>54</v>
      </c>
      <c r="C33" s="11">
        <v>5575.89</v>
      </c>
      <c r="D33" s="11"/>
      <c r="E33" s="19"/>
    </row>
    <row r="34" spans="1:5" ht="21.75" customHeight="1" x14ac:dyDescent="0.25">
      <c r="A34" s="15" t="s">
        <v>55</v>
      </c>
      <c r="B34" s="16" t="s">
        <v>56</v>
      </c>
      <c r="C34" s="11">
        <f>C35</f>
        <v>8310</v>
      </c>
      <c r="D34" s="11"/>
      <c r="E34" s="12">
        <f>E35</f>
        <v>0</v>
      </c>
    </row>
    <row r="35" spans="1:5" ht="21" customHeight="1" x14ac:dyDescent="0.25">
      <c r="A35" s="15" t="s">
        <v>57</v>
      </c>
      <c r="B35" s="16" t="s">
        <v>58</v>
      </c>
      <c r="C35" s="11">
        <v>8310</v>
      </c>
      <c r="D35" s="11"/>
      <c r="E35" s="17"/>
    </row>
    <row r="36" spans="1:5" ht="40.9" customHeight="1" x14ac:dyDescent="0.25">
      <c r="A36" s="15" t="s">
        <v>59</v>
      </c>
      <c r="B36" s="20" t="s">
        <v>60</v>
      </c>
      <c r="C36" s="11">
        <v>3268.47</v>
      </c>
      <c r="D36" s="11"/>
      <c r="E36" s="17"/>
    </row>
    <row r="37" spans="1:5" ht="28.5" customHeight="1" x14ac:dyDescent="0.25">
      <c r="A37" s="15" t="s">
        <v>61</v>
      </c>
      <c r="B37" s="16" t="s">
        <v>62</v>
      </c>
      <c r="C37" s="19">
        <f>C38+C39</f>
        <v>27652.400000000001</v>
      </c>
      <c r="D37" s="19"/>
      <c r="E37" s="12">
        <f>E38+E39</f>
        <v>0</v>
      </c>
    </row>
    <row r="38" spans="1:5" ht="99" customHeight="1" x14ac:dyDescent="0.25">
      <c r="A38" s="15" t="s">
        <v>63</v>
      </c>
      <c r="B38" s="18" t="s">
        <v>64</v>
      </c>
      <c r="C38" s="11">
        <v>27502.400000000001</v>
      </c>
      <c r="D38" s="11"/>
      <c r="E38" s="19"/>
    </row>
    <row r="39" spans="1:5" ht="57" customHeight="1" x14ac:dyDescent="0.25">
      <c r="A39" s="15" t="s">
        <v>65</v>
      </c>
      <c r="B39" s="16" t="s">
        <v>66</v>
      </c>
      <c r="C39" s="11">
        <v>150</v>
      </c>
      <c r="D39" s="11"/>
      <c r="E39" s="19"/>
    </row>
    <row r="40" spans="1:5" ht="22.15" customHeight="1" x14ac:dyDescent="0.25">
      <c r="A40" s="15" t="s">
        <v>67</v>
      </c>
      <c r="B40" s="16" t="s">
        <v>68</v>
      </c>
      <c r="C40" s="11">
        <v>14283.4</v>
      </c>
      <c r="D40" s="11"/>
      <c r="E40" s="19"/>
    </row>
    <row r="41" spans="1:5" ht="24" customHeight="1" x14ac:dyDescent="0.25">
      <c r="A41" s="15" t="s">
        <v>69</v>
      </c>
      <c r="B41" s="16" t="s">
        <v>70</v>
      </c>
      <c r="C41" s="11">
        <v>30</v>
      </c>
      <c r="D41" s="11"/>
      <c r="E41" s="19"/>
    </row>
    <row r="42" spans="1:5" ht="26.45" customHeight="1" x14ac:dyDescent="0.25">
      <c r="A42" s="15" t="s">
        <v>71</v>
      </c>
      <c r="B42" s="16" t="s">
        <v>72</v>
      </c>
      <c r="C42" s="11">
        <f>C43</f>
        <v>2436200.6</v>
      </c>
      <c r="D42" s="11">
        <f>D43</f>
        <v>0</v>
      </c>
      <c r="E42" s="11">
        <f>D42-C42</f>
        <v>-2436200.6</v>
      </c>
    </row>
    <row r="43" spans="1:5" ht="40.5" customHeight="1" x14ac:dyDescent="0.25">
      <c r="A43" s="15" t="s">
        <v>73</v>
      </c>
      <c r="B43" s="16" t="s">
        <v>74</v>
      </c>
      <c r="C43" s="19">
        <f>C44+C48+C61+C88</f>
        <v>2436200.6</v>
      </c>
      <c r="D43" s="19">
        <f>D44+D48+D61+D88</f>
        <v>0</v>
      </c>
      <c r="E43" s="11">
        <f t="shared" ref="E43:E91" si="0">D43-C43</f>
        <v>-2436200.6</v>
      </c>
    </row>
    <row r="44" spans="1:5" ht="36.6" customHeight="1" x14ac:dyDescent="0.25">
      <c r="A44" s="15" t="s">
        <v>75</v>
      </c>
      <c r="B44" s="16" t="s">
        <v>76</v>
      </c>
      <c r="C44" s="19">
        <f>SUM(C45:C47)</f>
        <v>1298830.3</v>
      </c>
      <c r="D44" s="19">
        <f>SUM(D45:D47)</f>
        <v>0</v>
      </c>
      <c r="E44" s="11">
        <f t="shared" si="0"/>
        <v>-1298830.3</v>
      </c>
    </row>
    <row r="45" spans="1:5" ht="70.5" customHeight="1" x14ac:dyDescent="0.25">
      <c r="A45" s="15" t="s">
        <v>77</v>
      </c>
      <c r="B45" s="16" t="s">
        <v>78</v>
      </c>
      <c r="C45" s="11">
        <v>285871</v>
      </c>
      <c r="D45" s="11"/>
      <c r="E45" s="11">
        <f t="shared" si="0"/>
        <v>-285871</v>
      </c>
    </row>
    <row r="46" spans="1:5" ht="51.75" customHeight="1" x14ac:dyDescent="0.25">
      <c r="A46" s="15" t="s">
        <v>79</v>
      </c>
      <c r="B46" s="16" t="s">
        <v>80</v>
      </c>
      <c r="C46" s="11">
        <v>132190.29999999999</v>
      </c>
      <c r="D46" s="11"/>
      <c r="E46" s="11">
        <f t="shared" si="0"/>
        <v>-132190.29999999999</v>
      </c>
    </row>
    <row r="47" spans="1:5" ht="56.25" customHeight="1" x14ac:dyDescent="0.25">
      <c r="A47" s="15" t="s">
        <v>81</v>
      </c>
      <c r="B47" s="16" t="s">
        <v>82</v>
      </c>
      <c r="C47" s="19">
        <v>880769</v>
      </c>
      <c r="D47" s="19"/>
      <c r="E47" s="11">
        <f t="shared" si="0"/>
        <v>-880769</v>
      </c>
    </row>
    <row r="48" spans="1:5" ht="47.25" customHeight="1" x14ac:dyDescent="0.25">
      <c r="A48" s="15" t="s">
        <v>83</v>
      </c>
      <c r="B48" s="16" t="s">
        <v>84</v>
      </c>
      <c r="C48" s="19">
        <f>SUM(C49:C50)</f>
        <v>109507.59999999999</v>
      </c>
      <c r="D48" s="19">
        <f>SUM(D49:D50)</f>
        <v>0</v>
      </c>
      <c r="E48" s="11">
        <f t="shared" si="0"/>
        <v>-109507.59999999999</v>
      </c>
    </row>
    <row r="49" spans="1:5" ht="81.75" customHeight="1" x14ac:dyDescent="0.25">
      <c r="A49" s="15" t="s">
        <v>85</v>
      </c>
      <c r="B49" s="16" t="s">
        <v>162</v>
      </c>
      <c r="C49" s="19">
        <v>29711</v>
      </c>
      <c r="D49" s="19"/>
      <c r="E49" s="11">
        <f t="shared" si="0"/>
        <v>-29711</v>
      </c>
    </row>
    <row r="50" spans="1:5" ht="30.6" customHeight="1" x14ac:dyDescent="0.25">
      <c r="A50" s="15" t="s">
        <v>86</v>
      </c>
      <c r="B50" s="16" t="s">
        <v>87</v>
      </c>
      <c r="C50" s="19">
        <f>SUM(C51:C60)</f>
        <v>79796.599999999991</v>
      </c>
      <c r="D50" s="19">
        <f>SUM(D51:D60)</f>
        <v>0</v>
      </c>
      <c r="E50" s="11">
        <f t="shared" si="0"/>
        <v>-79796.599999999991</v>
      </c>
    </row>
    <row r="51" spans="1:5" ht="41.25" customHeight="1" x14ac:dyDescent="0.25">
      <c r="A51" s="15" t="s">
        <v>88</v>
      </c>
      <c r="B51" s="16" t="s">
        <v>89</v>
      </c>
      <c r="C51" s="19">
        <v>22.5</v>
      </c>
      <c r="D51" s="19"/>
      <c r="E51" s="11"/>
    </row>
    <row r="52" spans="1:5" ht="26.25" customHeight="1" x14ac:dyDescent="0.25">
      <c r="A52" s="15" t="s">
        <v>90</v>
      </c>
      <c r="B52" s="16" t="s">
        <v>91</v>
      </c>
      <c r="C52" s="19">
        <v>9507.7999999999993</v>
      </c>
      <c r="D52" s="19"/>
      <c r="E52" s="11">
        <f t="shared" si="0"/>
        <v>-9507.7999999999993</v>
      </c>
    </row>
    <row r="53" spans="1:5" ht="123" customHeight="1" x14ac:dyDescent="0.25">
      <c r="A53" s="28" t="s">
        <v>174</v>
      </c>
      <c r="B53" s="26" t="s">
        <v>169</v>
      </c>
      <c r="C53" s="27">
        <v>23639.1</v>
      </c>
      <c r="D53" s="11"/>
      <c r="E53" s="11">
        <f t="shared" si="0"/>
        <v>-23639.1</v>
      </c>
    </row>
    <row r="54" spans="1:5" ht="108.75" customHeight="1" x14ac:dyDescent="0.25">
      <c r="A54" s="15" t="s">
        <v>92</v>
      </c>
      <c r="B54" s="16" t="s">
        <v>172</v>
      </c>
      <c r="C54" s="19">
        <v>15838.9</v>
      </c>
      <c r="D54" s="19"/>
      <c r="E54" s="11">
        <f t="shared" si="0"/>
        <v>-15838.9</v>
      </c>
    </row>
    <row r="55" spans="1:5" ht="74.25" customHeight="1" x14ac:dyDescent="0.25">
      <c r="A55" s="15" t="s">
        <v>93</v>
      </c>
      <c r="B55" s="16" t="s">
        <v>163</v>
      </c>
      <c r="C55" s="11">
        <v>7452.3</v>
      </c>
      <c r="D55" s="11"/>
      <c r="E55" s="11">
        <f t="shared" si="0"/>
        <v>-7452.3</v>
      </c>
    </row>
    <row r="56" spans="1:5" ht="138.75" customHeight="1" x14ac:dyDescent="0.25">
      <c r="A56" s="15" t="s">
        <v>94</v>
      </c>
      <c r="B56" s="16" t="s">
        <v>170</v>
      </c>
      <c r="C56" s="11">
        <v>3357.6</v>
      </c>
      <c r="D56" s="11"/>
      <c r="E56" s="11">
        <f t="shared" si="0"/>
        <v>-3357.6</v>
      </c>
    </row>
    <row r="57" spans="1:5" ht="204" customHeight="1" x14ac:dyDescent="0.25">
      <c r="A57" s="15" t="s">
        <v>95</v>
      </c>
      <c r="B57" s="16" t="s">
        <v>164</v>
      </c>
      <c r="C57" s="19">
        <v>10384.700000000001</v>
      </c>
      <c r="D57" s="19"/>
      <c r="E57" s="11">
        <f t="shared" si="0"/>
        <v>-10384.700000000001</v>
      </c>
    </row>
    <row r="58" spans="1:5" ht="41.45" customHeight="1" x14ac:dyDescent="0.25">
      <c r="A58" s="15" t="s">
        <v>96</v>
      </c>
      <c r="B58" s="16" t="s">
        <v>97</v>
      </c>
      <c r="C58" s="11">
        <v>2224.6</v>
      </c>
      <c r="D58" s="11"/>
      <c r="E58" s="11">
        <f t="shared" si="0"/>
        <v>-2224.6</v>
      </c>
    </row>
    <row r="59" spans="1:5" ht="49.15" customHeight="1" x14ac:dyDescent="0.25">
      <c r="A59" s="15" t="s">
        <v>98</v>
      </c>
      <c r="B59" s="16" t="s">
        <v>99</v>
      </c>
      <c r="C59" s="19">
        <v>6500.7</v>
      </c>
      <c r="D59" s="19"/>
      <c r="E59" s="11">
        <f t="shared" si="0"/>
        <v>-6500.7</v>
      </c>
    </row>
    <row r="60" spans="1:5" ht="51.75" customHeight="1" x14ac:dyDescent="0.25">
      <c r="A60" s="15" t="s">
        <v>100</v>
      </c>
      <c r="B60" s="16" t="s">
        <v>99</v>
      </c>
      <c r="C60" s="27">
        <v>868.4</v>
      </c>
      <c r="D60" s="19"/>
      <c r="E60" s="11">
        <f t="shared" si="0"/>
        <v>-868.4</v>
      </c>
    </row>
    <row r="61" spans="1:5" ht="43.5" customHeight="1" x14ac:dyDescent="0.25">
      <c r="A61" s="15" t="s">
        <v>101</v>
      </c>
      <c r="B61" s="16" t="s">
        <v>102</v>
      </c>
      <c r="C61" s="11">
        <f>C62+C87</f>
        <v>1023875.8</v>
      </c>
      <c r="D61" s="11"/>
      <c r="E61" s="11">
        <f t="shared" si="0"/>
        <v>-1023875.8</v>
      </c>
    </row>
    <row r="62" spans="1:5" ht="55.9" customHeight="1" x14ac:dyDescent="0.25">
      <c r="A62" s="15" t="s">
        <v>103</v>
      </c>
      <c r="B62" s="18" t="s">
        <v>104</v>
      </c>
      <c r="C62" s="19">
        <f>SUM(C63:C86)</f>
        <v>1014781</v>
      </c>
      <c r="D62" s="19"/>
      <c r="E62" s="11">
        <f t="shared" si="0"/>
        <v>-1014781</v>
      </c>
    </row>
    <row r="63" spans="1:5" ht="119.25" customHeight="1" x14ac:dyDescent="0.25">
      <c r="A63" s="15" t="s">
        <v>105</v>
      </c>
      <c r="B63" s="16" t="s">
        <v>106</v>
      </c>
      <c r="C63" s="11">
        <v>521682.1</v>
      </c>
      <c r="D63" s="11"/>
      <c r="E63" s="11">
        <f t="shared" si="0"/>
        <v>-521682.1</v>
      </c>
    </row>
    <row r="64" spans="1:5" ht="75.75" customHeight="1" x14ac:dyDescent="0.25">
      <c r="A64" s="15" t="s">
        <v>107</v>
      </c>
      <c r="B64" s="16" t="s">
        <v>166</v>
      </c>
      <c r="C64" s="19">
        <v>405655.5</v>
      </c>
      <c r="D64" s="19"/>
      <c r="E64" s="11">
        <f t="shared" si="0"/>
        <v>-405655.5</v>
      </c>
    </row>
    <row r="65" spans="1:5" ht="74.25" customHeight="1" x14ac:dyDescent="0.25">
      <c r="A65" s="15" t="s">
        <v>108</v>
      </c>
      <c r="B65" s="16" t="s">
        <v>173</v>
      </c>
      <c r="C65" s="19">
        <v>2946.6</v>
      </c>
      <c r="D65" s="19"/>
      <c r="E65" s="11">
        <f t="shared" si="0"/>
        <v>-2946.6</v>
      </c>
    </row>
    <row r="66" spans="1:5" ht="76.5" customHeight="1" x14ac:dyDescent="0.25">
      <c r="A66" s="15" t="s">
        <v>109</v>
      </c>
      <c r="B66" s="16" t="s">
        <v>110</v>
      </c>
      <c r="C66" s="19">
        <v>46.9</v>
      </c>
      <c r="D66" s="19"/>
      <c r="E66" s="11">
        <f t="shared" si="0"/>
        <v>-46.9</v>
      </c>
    </row>
    <row r="67" spans="1:5" ht="75" customHeight="1" x14ac:dyDescent="0.25">
      <c r="A67" s="15" t="s">
        <v>111</v>
      </c>
      <c r="B67" s="16" t="s">
        <v>112</v>
      </c>
      <c r="C67" s="19">
        <v>93.8</v>
      </c>
      <c r="D67" s="19"/>
      <c r="E67" s="11">
        <f t="shared" si="0"/>
        <v>-93.8</v>
      </c>
    </row>
    <row r="68" spans="1:5" ht="81.75" customHeight="1" x14ac:dyDescent="0.25">
      <c r="A68" s="15" t="s">
        <v>113</v>
      </c>
      <c r="B68" s="16" t="s">
        <v>112</v>
      </c>
      <c r="C68" s="19">
        <v>821.2</v>
      </c>
      <c r="D68" s="19"/>
      <c r="E68" s="11">
        <f t="shared" si="0"/>
        <v>-821.2</v>
      </c>
    </row>
    <row r="69" spans="1:5" ht="67.5" customHeight="1" x14ac:dyDescent="0.25">
      <c r="A69" s="15" t="s">
        <v>114</v>
      </c>
      <c r="B69" s="16" t="s">
        <v>115</v>
      </c>
      <c r="C69" s="19">
        <v>1115</v>
      </c>
      <c r="D69" s="19"/>
      <c r="E69" s="11">
        <f t="shared" si="0"/>
        <v>-1115</v>
      </c>
    </row>
    <row r="70" spans="1:5" ht="106.5" customHeight="1" x14ac:dyDescent="0.25">
      <c r="A70" s="15" t="s">
        <v>116</v>
      </c>
      <c r="B70" s="16" t="s">
        <v>117</v>
      </c>
      <c r="C70" s="19">
        <v>19</v>
      </c>
      <c r="D70" s="19"/>
      <c r="E70" s="11">
        <f t="shared" si="0"/>
        <v>-19</v>
      </c>
    </row>
    <row r="71" spans="1:5" ht="93.75" customHeight="1" x14ac:dyDescent="0.25">
      <c r="A71" s="15" t="s">
        <v>118</v>
      </c>
      <c r="B71" s="16" t="s">
        <v>119</v>
      </c>
      <c r="C71" s="19">
        <v>0.6</v>
      </c>
      <c r="D71" s="19"/>
      <c r="E71" s="11">
        <f t="shared" si="0"/>
        <v>-0.6</v>
      </c>
    </row>
    <row r="72" spans="1:5" ht="72.75" customHeight="1" x14ac:dyDescent="0.25">
      <c r="A72" s="15" t="s">
        <v>120</v>
      </c>
      <c r="B72" s="16" t="s">
        <v>121</v>
      </c>
      <c r="C72" s="19">
        <v>73</v>
      </c>
      <c r="D72" s="19"/>
      <c r="E72" s="11">
        <f t="shared" si="0"/>
        <v>-73</v>
      </c>
    </row>
    <row r="73" spans="1:5" ht="59.25" customHeight="1" x14ac:dyDescent="0.25">
      <c r="A73" s="15" t="s">
        <v>122</v>
      </c>
      <c r="B73" s="16" t="s">
        <v>123</v>
      </c>
      <c r="C73" s="19">
        <v>5175</v>
      </c>
      <c r="D73" s="19"/>
      <c r="E73" s="11">
        <f t="shared" si="0"/>
        <v>-5175</v>
      </c>
    </row>
    <row r="74" spans="1:5" ht="117.75" customHeight="1" x14ac:dyDescent="0.25">
      <c r="A74" s="15" t="s">
        <v>124</v>
      </c>
      <c r="B74" s="16" t="s">
        <v>125</v>
      </c>
      <c r="C74" s="19">
        <v>18370.8</v>
      </c>
      <c r="D74" s="19"/>
      <c r="E74" s="11">
        <f t="shared" si="0"/>
        <v>-18370.8</v>
      </c>
    </row>
    <row r="75" spans="1:5" ht="79.5" customHeight="1" x14ac:dyDescent="0.25">
      <c r="A75" s="15" t="s">
        <v>126</v>
      </c>
      <c r="B75" s="18" t="s">
        <v>127</v>
      </c>
      <c r="C75" s="11">
        <v>6988.6</v>
      </c>
      <c r="D75" s="11"/>
      <c r="E75" s="11">
        <f t="shared" si="0"/>
        <v>-6988.6</v>
      </c>
    </row>
    <row r="76" spans="1:5" ht="78" customHeight="1" x14ac:dyDescent="0.25">
      <c r="A76" s="15" t="s">
        <v>128</v>
      </c>
      <c r="B76" s="16" t="s">
        <v>129</v>
      </c>
      <c r="C76" s="11">
        <v>66</v>
      </c>
      <c r="D76" s="11"/>
      <c r="E76" s="11">
        <f t="shared" si="0"/>
        <v>-66</v>
      </c>
    </row>
    <row r="77" spans="1:5" ht="78.75" customHeight="1" x14ac:dyDescent="0.25">
      <c r="A77" s="15" t="s">
        <v>130</v>
      </c>
      <c r="B77" s="16" t="s">
        <v>131</v>
      </c>
      <c r="C77" s="11">
        <v>216</v>
      </c>
      <c r="D77" s="11"/>
      <c r="E77" s="11">
        <f t="shared" si="0"/>
        <v>-216</v>
      </c>
    </row>
    <row r="78" spans="1:5" ht="117.75" customHeight="1" x14ac:dyDescent="0.25">
      <c r="A78" s="15" t="s">
        <v>132</v>
      </c>
      <c r="B78" s="16" t="s">
        <v>133</v>
      </c>
      <c r="C78" s="11">
        <v>1.9</v>
      </c>
      <c r="D78" s="11"/>
      <c r="E78" s="11">
        <f t="shared" si="0"/>
        <v>-1.9</v>
      </c>
    </row>
    <row r="79" spans="1:5" ht="169.5" customHeight="1" x14ac:dyDescent="0.25">
      <c r="A79" s="15" t="s">
        <v>134</v>
      </c>
      <c r="B79" s="16" t="s">
        <v>165</v>
      </c>
      <c r="C79" s="11">
        <v>1060</v>
      </c>
      <c r="D79" s="11"/>
      <c r="E79" s="11">
        <f t="shared" si="0"/>
        <v>-1060</v>
      </c>
    </row>
    <row r="80" spans="1:5" ht="76.5" customHeight="1" x14ac:dyDescent="0.25">
      <c r="A80" s="15" t="s">
        <v>135</v>
      </c>
      <c r="B80" s="16" t="s">
        <v>136</v>
      </c>
      <c r="C80" s="19">
        <v>1.9</v>
      </c>
      <c r="D80" s="19"/>
      <c r="E80" s="11">
        <f t="shared" si="0"/>
        <v>-1.9</v>
      </c>
    </row>
    <row r="81" spans="1:5" ht="60" customHeight="1" x14ac:dyDescent="0.25">
      <c r="A81" s="15" t="s">
        <v>137</v>
      </c>
      <c r="B81" s="16" t="s">
        <v>168</v>
      </c>
      <c r="C81" s="19">
        <v>498.5</v>
      </c>
      <c r="D81" s="19"/>
      <c r="E81" s="11">
        <f t="shared" si="0"/>
        <v>-498.5</v>
      </c>
    </row>
    <row r="82" spans="1:5" ht="69" customHeight="1" x14ac:dyDescent="0.25">
      <c r="A82" s="15" t="s">
        <v>138</v>
      </c>
      <c r="B82" s="16" t="s">
        <v>168</v>
      </c>
      <c r="C82" s="27">
        <v>498.5</v>
      </c>
      <c r="D82" s="19"/>
      <c r="E82" s="11">
        <f t="shared" si="0"/>
        <v>-498.5</v>
      </c>
    </row>
    <row r="83" spans="1:5" ht="84" customHeight="1" x14ac:dyDescent="0.25">
      <c r="A83" s="15" t="s">
        <v>139</v>
      </c>
      <c r="B83" s="16" t="s">
        <v>140</v>
      </c>
      <c r="C83" s="19">
        <v>21489.599999999999</v>
      </c>
      <c r="D83" s="19"/>
      <c r="E83" s="11">
        <f t="shared" si="0"/>
        <v>-21489.599999999999</v>
      </c>
    </row>
    <row r="84" spans="1:5" ht="164.25" customHeight="1" x14ac:dyDescent="0.25">
      <c r="A84" s="15" t="s">
        <v>141</v>
      </c>
      <c r="B84" s="16" t="s">
        <v>142</v>
      </c>
      <c r="C84" s="19">
        <v>608.70000000000005</v>
      </c>
      <c r="D84" s="19"/>
      <c r="E84" s="11">
        <f t="shared" si="0"/>
        <v>-608.70000000000005</v>
      </c>
    </row>
    <row r="85" spans="1:5" ht="204" customHeight="1" x14ac:dyDescent="0.25">
      <c r="A85" s="15" t="s">
        <v>143</v>
      </c>
      <c r="B85" s="16" t="s">
        <v>144</v>
      </c>
      <c r="C85" s="11">
        <v>26921.5</v>
      </c>
      <c r="D85" s="11"/>
      <c r="E85" s="11">
        <f t="shared" si="0"/>
        <v>-26921.5</v>
      </c>
    </row>
    <row r="86" spans="1:5" ht="42" customHeight="1" x14ac:dyDescent="0.25">
      <c r="A86" s="15" t="s">
        <v>145</v>
      </c>
      <c r="B86" s="16" t="s">
        <v>167</v>
      </c>
      <c r="C86" s="19">
        <v>430.3</v>
      </c>
      <c r="D86" s="19"/>
      <c r="E86" s="11">
        <f t="shared" si="0"/>
        <v>-430.3</v>
      </c>
    </row>
    <row r="87" spans="1:5" ht="82.5" customHeight="1" x14ac:dyDescent="0.25">
      <c r="A87" s="15" t="s">
        <v>146</v>
      </c>
      <c r="B87" s="16" t="s">
        <v>147</v>
      </c>
      <c r="C87" s="11">
        <v>9094.7999999999993</v>
      </c>
      <c r="D87" s="11"/>
      <c r="E87" s="11">
        <f t="shared" si="0"/>
        <v>-9094.7999999999993</v>
      </c>
    </row>
    <row r="88" spans="1:5" ht="27.75" customHeight="1" x14ac:dyDescent="0.25">
      <c r="A88" s="15" t="s">
        <v>148</v>
      </c>
      <c r="B88" s="16" t="s">
        <v>149</v>
      </c>
      <c r="C88" s="19">
        <f>SUM(C89:C91)</f>
        <v>3986.9</v>
      </c>
      <c r="D88" s="19"/>
      <c r="E88" s="11">
        <f t="shared" si="0"/>
        <v>-3986.9</v>
      </c>
    </row>
    <row r="89" spans="1:5" ht="81" customHeight="1" x14ac:dyDescent="0.25">
      <c r="A89" s="15" t="s">
        <v>150</v>
      </c>
      <c r="B89" s="16" t="s">
        <v>151</v>
      </c>
      <c r="C89" s="19">
        <v>1944.9</v>
      </c>
      <c r="D89" s="19"/>
      <c r="E89" s="11">
        <f t="shared" si="0"/>
        <v>-1944.9</v>
      </c>
    </row>
    <row r="90" spans="1:5" ht="200.25" customHeight="1" x14ac:dyDescent="0.25">
      <c r="A90" s="15" t="s">
        <v>152</v>
      </c>
      <c r="B90" s="18" t="s">
        <v>153</v>
      </c>
      <c r="C90" s="19">
        <v>1010</v>
      </c>
      <c r="D90" s="19"/>
      <c r="E90" s="11">
        <f t="shared" si="0"/>
        <v>-1010</v>
      </c>
    </row>
    <row r="91" spans="1:5" ht="75.599999999999994" customHeight="1" x14ac:dyDescent="0.25">
      <c r="A91" s="15" t="s">
        <v>154</v>
      </c>
      <c r="B91" s="18" t="s">
        <v>155</v>
      </c>
      <c r="C91" s="19">
        <v>1032</v>
      </c>
      <c r="D91" s="19"/>
      <c r="E91" s="11">
        <f t="shared" si="0"/>
        <v>-1032</v>
      </c>
    </row>
    <row r="92" spans="1:5" s="21" customFormat="1" ht="27.6" customHeight="1" x14ac:dyDescent="0.2">
      <c r="A92" s="34" t="s">
        <v>156</v>
      </c>
      <c r="B92" s="34"/>
      <c r="C92" s="19">
        <f>C8+C42</f>
        <v>3378186.08</v>
      </c>
      <c r="D92" s="19"/>
      <c r="E92" s="11">
        <f t="shared" ref="E92" si="1">D92-C92</f>
        <v>-3378186.08</v>
      </c>
    </row>
    <row r="93" spans="1:5" s="21" customFormat="1" ht="27.6" customHeight="1" x14ac:dyDescent="0.2">
      <c r="A93" s="23"/>
      <c r="B93" s="23"/>
      <c r="C93" s="24"/>
      <c r="D93" s="24"/>
      <c r="E93" s="25"/>
    </row>
    <row r="94" spans="1:5" s="21" customFormat="1" ht="27.6" customHeight="1" x14ac:dyDescent="0.2">
      <c r="A94" s="23"/>
      <c r="B94" s="23"/>
      <c r="C94" s="24"/>
      <c r="D94" s="24"/>
      <c r="E94" s="25"/>
    </row>
    <row r="95" spans="1:5" s="21" customFormat="1" ht="27.6" customHeight="1" x14ac:dyDescent="0.2">
      <c r="A95" s="23"/>
      <c r="B95" s="23"/>
      <c r="C95" s="24"/>
      <c r="D95" s="24"/>
      <c r="E95" s="25"/>
    </row>
    <row r="96" spans="1:5" s="21" customFormat="1" ht="27.6" customHeight="1" x14ac:dyDescent="0.2">
      <c r="A96" s="23"/>
      <c r="B96" s="23"/>
      <c r="C96" s="24"/>
      <c r="D96" s="24"/>
      <c r="E96" s="25"/>
    </row>
    <row r="97" spans="1:5" s="21" customFormat="1" ht="27.6" customHeight="1" x14ac:dyDescent="0.2">
      <c r="A97" s="23"/>
      <c r="B97" s="23"/>
      <c r="C97" s="24"/>
      <c r="D97" s="24"/>
      <c r="E97" s="25"/>
    </row>
    <row r="98" spans="1:5" s="21" customFormat="1" ht="27.6" customHeight="1" x14ac:dyDescent="0.2">
      <c r="A98" s="23"/>
      <c r="B98" s="23"/>
      <c r="C98" s="24"/>
      <c r="D98" s="24"/>
      <c r="E98" s="25"/>
    </row>
    <row r="126" spans="1:1" x14ac:dyDescent="0.25">
      <c r="A126" s="1" t="s">
        <v>157</v>
      </c>
    </row>
    <row r="127" spans="1:1" x14ac:dyDescent="0.25">
      <c r="A127" s="1" t="s">
        <v>158</v>
      </c>
    </row>
    <row r="128" spans="1:1" x14ac:dyDescent="0.25">
      <c r="A128" s="31">
        <v>42677</v>
      </c>
    </row>
  </sheetData>
  <mergeCells count="6">
    <mergeCell ref="A4:E4"/>
    <mergeCell ref="C5:E5"/>
    <mergeCell ref="A92:B92"/>
    <mergeCell ref="B1:C1"/>
    <mergeCell ref="B2:C2"/>
    <mergeCell ref="B3:C3"/>
  </mergeCells>
  <pageMargins left="0.78740157480314965" right="0.19685039370078741" top="0.59055118110236227" bottom="0.59055118110236227" header="0.31496062992125984" footer="0"/>
  <pageSetup paperSize="9" scale="80" firstPageNumber="22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2017</vt:lpstr>
      <vt:lpstr>'Доходы 2017'!Заголовки_для_печати</vt:lpstr>
      <vt:lpstr>'Доходы 2017'!Область_печати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Chernogolova</cp:lastModifiedBy>
  <cp:lastPrinted>2016-11-02T09:05:55Z</cp:lastPrinted>
  <dcterms:created xsi:type="dcterms:W3CDTF">2016-10-25T08:49:12Z</dcterms:created>
  <dcterms:modified xsi:type="dcterms:W3CDTF">2016-11-02T09:06:00Z</dcterms:modified>
</cp:coreProperties>
</file>